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072744c03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LANIM VE ONAY" sheetId="1" r:id="R833010009c25439e"/>
    <x:sheet xmlns:r="http://schemas.openxmlformats.org/officeDocument/2006/relationships" name="HDAM RİSK ANALİZİ" sheetId="2" r:id="Rfedf2f59674c4f99"/>
    <x:sheet xmlns:r="http://schemas.openxmlformats.org/officeDocument/2006/relationships" name="RİSK ÖZETİ" sheetId="3" r:id="R43e57f410a8646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15"/>
      <x:color rgb="FFFFFFFF"/>
      <x:name val="Carlito"/>
    </x:font>
    <x:font>
      <x:b/>
      <x:sz val="10"/>
      <x:color rgb="FF805520"/>
      <x:name val="Carlito"/>
    </x:font>
    <x:font>
      <x:b/>
      <x:sz val="9"/>
      <x:color rgb="FF0A2E4E"/>
      <x:name val="Carlito"/>
    </x:font>
    <x:font>
      <x:b/>
      <x:sz val="9"/>
      <x:color rgb="FFFFFFFF"/>
      <x:name val="Carlito"/>
    </x:font>
    <x:font>
      <x:sz val="9"/>
      <x:color rgb="FF26374A"/>
      <x:name val="Carlito"/>
    </x:font>
    <x:font>
      <x:b/>
      <x:sz val="9"/>
      <x:color rgb="FF26374A"/>
      <x:name val="Carlito"/>
    </x:font>
    <x:font>
      <x:sz val="10"/>
      <x:color rgb="FF805520"/>
      <x:name val="Carlito"/>
    </x:font>
    <x:font>
      <x:b/>
      <x:sz val="11"/>
      <x:color rgb="FFFFFFFF"/>
      <x:name val="Carlito"/>
    </x:font>
    <x:font>
      <x:sz val="10"/>
      <x:color rgb="FF26374A"/>
      <x:name val="Carlito"/>
    </x:font>
    <x:font>
      <x:b/>
      <x:sz val="11"/>
      <x:color rgb="FF805520"/>
      <x:name val="Carlito"/>
    </x:font>
    <x:font>
      <x:sz val="10"/>
      <x:name val="Carlito"/>
    </x:font>
    <x:font>
      <x:b/>
      <x:sz val="13"/>
      <x:color rgb="FF0B7285"/>
      <x:name val="Carlito"/>
    </x:font>
    <x:font>
      <x:b/>
      <x:sz val="11"/>
      <x:color rgb="FF0B7285"/>
      <x:name val="Carlito"/>
    </x:font>
    <x:font>
      <x:b/>
      <x:sz val="10"/>
      <x:color rgb="FF0A2E4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23D65"/>
      </x:patternFill>
    </x:fill>
    <x:fill>
      <x:patternFill patternType="solid">
        <x:fgColor rgb="FFFFF3DB"/>
      </x:patternFill>
    </x:fill>
    <x:fill>
      <x:patternFill patternType="solid">
        <x:fgColor rgb="FFD8E8F2"/>
      </x:patternFill>
    </x:fill>
    <x:fill>
      <x:patternFill patternType="solid">
        <x:fgColor rgb="FFF4F8FB"/>
      </x:patternFill>
    </x:fill>
    <x:fill>
      <x:patternFill patternType="solid">
        <x:fgColor rgb="FFEDF6FA"/>
      </x:patternFill>
    </x:fill>
    <x:fill>
      <x:patternFill patternType="solid">
        <x:fgColor rgb="FFFFF8E7"/>
      </x:patternFill>
    </x:fill>
    <x:fill>
      <x:patternFill patternType="solid">
        <x:fgColor rgb="FFE8F1F6"/>
      </x:patternFill>
    </x:fill>
  </x:fills>
  <x:borders count="2">
    <x:border/>
    <x:border/>
  </x:borders>
  <x:cellStyleXfs count="1">
    <x:xf numFmtId="0" fontId="0" fillId="0" borderId="0"/>
  </x:cellStyleXfs>
  <x:cellXfs count="8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horizontal="center" wrapText="1"/>
    </x:xf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horizont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wrapText="1"/>
    </x:xf>
    <x:xf numFmtId="0" fontId="13" fillId="0" borderId="1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14" fillId="8" borderId="1" xfId="0" applyNumberFormat="1" applyFont="1" applyFill="1" applyBorder="1"/>
    <x:xf numFmtId="0" fontId="14" fillId="8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8885bc1ba4f6b" /><Relationship Type="http://schemas.openxmlformats.org/officeDocument/2006/relationships/theme" Target="/xl/theme/theme1.xml" Id="R9b0f1d69b7f24769" /><Relationship Type="http://schemas.openxmlformats.org/officeDocument/2006/relationships/sharedStrings" Target="/xl/sharedStrings.xml" Id="Rc0443579c0974a5a" /><Relationship Type="http://schemas.openxmlformats.org/officeDocument/2006/relationships/worksheet" Target="/xl/worksheets/sheet1.xml" Id="R833010009c25439e" /><Relationship Type="http://schemas.openxmlformats.org/officeDocument/2006/relationships/worksheet" Target="/xl/worksheets/sheet2.xml" Id="Rfedf2f59674c4f99" /><Relationship Type="http://schemas.openxmlformats.org/officeDocument/2006/relationships/worksheet" Target="/xl/worksheets/sheet3.xml" Id="R43e57f410a8646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39" hidden="0" customWidth="1"/>
    <x:col min="4" max="4" width="8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44" customHeight="1">
      <x:c r="A1" s="4" t="str">
        <x:v>HDAM | RİSK ANALİZİ — KULLANIM, PUANLAMA VE ONAY KILAVUZU</x:v>
      </x:c>
      <x:c r="B1" s="4"/>
      <x:c r="C1" s="4"/>
      <x:c r="D1" s="4"/>
      <x:c r="E1" s="3"/>
      <x:c r="F1" s="3"/>
      <x:c r="G1" s="3"/>
      <x:c r="H1" s="3"/>
    </x:row>
    <x:row r="2" ht="45" customHeight="1">
      <x:c r="A2" s="84" t="str">
        <x:v>Harran Üniversitesi FRM-0348 Rev.03 (18.09.2026) sütun yapısı esas alınmıştır; bu dosya onay öncesi uyarlama taslağıdır.</x:v>
      </x:c>
      <x:c r="B2" s="84"/>
      <x:c r="C2" s="84"/>
      <x:c r="D2" s="84"/>
      <x:c r="E2" s="48"/>
      <x:c r="F2" s="48"/>
      <x:c r="G2" s="48"/>
      <x:c r="H2" s="48"/>
    </x:row>
    <x:row r="4" ht="27" customHeight="1">
      <x:c r="A4" s="51" t="str">
        <x:v>Bölüm</x:v>
      </x:c>
      <x:c r="B4" s="51" t="str">
        <x:v>Yapılacak işlem</x:v>
      </x:c>
      <x:c r="C4" s="51" t="str">
        <x:v>Sorumlu</x:v>
      </x:c>
      <x:c r="D4" s="51" t="str">
        <x:v>Açıklama</x:v>
      </x:c>
    </x:row>
    <x:row r="5" ht="72" customHeight="1">
      <x:c r="A5" s="56" t="str">
        <x:v>A | Mevcut Durum</x:v>
      </x:c>
      <x:c r="B5" s="56" t="str">
        <x:v>İlgili riski ve kanıt kaynağını doğrula</x:v>
      </x:c>
      <x:c r="C5" s="56" t="str">
        <x:v>Süreç sahibi / sorumlu veteriner hekim</x:v>
      </x:c>
      <x:c r="D5" s="56" t="str">
        <x:v>I ve J sütunlarında önerilen 1–5 puanlar başlangıç ön değerlendirmesidir; kurum içi puanlama ve onay gerekir.</x:v>
      </x:c>
    </x:row>
    <x:row r="6" ht="72" customHeight="1">
      <x:c r="A6" s="56" t="str">
        <x:v>A | Risk Derecesi</x:v>
      </x:c>
      <x:c r="B6" s="56" t="str">
        <x:v>Etki × Olasılık üzerinden hesapla</x:v>
      </x:c>
      <x:c r="C6" s="56" t="str">
        <x:v>Kalite sorumlusu</x:v>
      </x:c>
      <x:c r="D6" s="56" t="str">
        <x:v>Risk puanı K sütununda otomatik hesaplanır; L sütunu kurumsal eşikleri gösterir.</x:v>
      </x:c>
    </x:row>
    <x:row r="7" ht="72" customHeight="1">
      <x:c r="A7" s="56" t="str">
        <x:v>B | Risk Giderme</x:v>
      </x:c>
      <x:c r="B7" s="56" t="str">
        <x:v>Önlemi, sorumluyu, hedef tarihi, KPI ve kanıtı belirle</x:v>
      </x:c>
      <x:c r="C7" s="56" t="str">
        <x:v>Merkez Müdürlüğü ve görevli birimler</x:v>
      </x:c>
      <x:c r="D7" s="56" t="str">
        <x:v>N–R sütunları iş planıdır. Termin kurumsal karara göre yazılmalıdır.</x:v>
      </x:c>
    </x:row>
    <x:row r="8" ht="72" customHeight="1">
      <x:c r="A8" s="56" t="str">
        <x:v>C | Artık Risk</x:v>
      </x:c>
      <x:c r="B8" s="56" t="str">
        <x:v>Önlem uygulandıktan ve kanıtlandıktan sonra puanla</x:v>
      </x:c>
      <x:c r="C8" s="56" t="str">
        <x:v>Süreç sahibi / kalite sorumlusu</x:v>
      </x:c>
      <x:c r="D8" s="56" t="str">
        <x:v>S ve T hücreleri boş bırakılmıştır. Gerçekleşme yoksa artık risk azaltılmış gösterilmez.</x:v>
      </x:c>
    </x:row>
    <x:row r="9" ht="72" customHeight="1">
      <x:c r="A9" s="56" t="str">
        <x:v>İzleme</x:v>
      </x:c>
      <x:c r="B9" s="56" t="str">
        <x:v>Etkililik değerlendirmesini ve kararları kaydet</x:v>
      </x:c>
      <x:c r="C9" s="56" t="str">
        <x:v>Kalite sorumlusu / Merkez Müdürlüğü</x:v>
      </x:c>
      <x:c r="D9" s="56" t="str">
        <x:v>Gözden geçirme sıklığı risk sınıfı ve sorumluluklara göre belirlenir; ek kanıt KYS'de saklanır.</x:v>
      </x:c>
    </x:row>
    <x:row r="10" ht="72" customHeight="1">
      <x:c r="A10" s="56" t="str">
        <x:v>Uygunluk</x:v>
      </x:c>
      <x:c r="B10" s="56" t="str">
        <x:v>Belge kodu, revizyon ve onayı doğrula</x:v>
      </x:c>
      <x:c r="C10" s="56" t="str">
        <x:v>Kalite Koordinatörlüğü / Merkez Müdürlüğü</x:v>
      </x:c>
      <x:c r="D10" s="56" t="str">
        <x:v>FRM-0348'in resmî formunu değiştirdiği iddia edilmez; yalnızca uyumlu çalışma dosyasıdır.</x:v>
      </x:c>
    </x:row>
    <x:row r="13" ht="27" customHeight="1">
      <x:c r="A13" s="51" t="str">
        <x:v>Risk Derecesi</x:v>
      </x:c>
      <x:c r="B13" s="51" t="str">
        <x:v>Başlangıç / Artık Puan</x:v>
      </x:c>
      <x:c r="C13" s="51" t="str">
        <x:v>Sınıflama Eşiği</x:v>
      </x:c>
      <x:c r="D13" s="51" t="str">
        <x:v>Kaynak</x:v>
      </x:c>
    </x:row>
    <x:row r="14" ht="29" customHeight="1">
      <x:c r="A14" s="54" t="str">
        <x:v>Çok Düşük</x:v>
      </x:c>
      <x:c r="B14" s="54" t="str">
        <x:v>1–4</x:v>
      </x:c>
      <x:c r="C14" s="54" t="str">
        <x:v>Puan ≤ 4</x:v>
      </x:c>
      <x:c r="D14" s="54" t="str">
        <x:v>FRM-0348 örneğinin hesaplama formülü</x:v>
      </x:c>
    </x:row>
    <x:row r="15" ht="29" customHeight="1">
      <x:c r="A15" s="54" t="str">
        <x:v>Düşük</x:v>
      </x:c>
      <x:c r="B15" s="54" t="str">
        <x:v>5–8</x:v>
      </x:c>
      <x:c r="C15" s="54" t="str">
        <x:v>4 &lt; Puan ≤ 8</x:v>
      </x:c>
      <x:c r="D15" s="54" t="str">
        <x:v>Aynı formül</x:v>
      </x:c>
    </x:row>
    <x:row r="16" ht="29" customHeight="1">
      <x:c r="A16" s="54" t="str">
        <x:v>Orta</x:v>
      </x:c>
      <x:c r="B16" s="54" t="str">
        <x:v>9–14</x:v>
      </x:c>
      <x:c r="C16" s="54" t="str">
        <x:v>8 &lt; Puan ≤ 14</x:v>
      </x:c>
      <x:c r="D16" s="54" t="str">
        <x:v>Aynı formül</x:v>
      </x:c>
    </x:row>
    <x:row r="17" ht="29" customHeight="1">
      <x:c r="A17" s="54" t="str">
        <x:v>Yüksek</x:v>
      </x:c>
      <x:c r="B17" s="54" t="str">
        <x:v>15–19</x:v>
      </x:c>
      <x:c r="C17" s="54" t="str">
        <x:v>14 &lt; Puan ≤ 19</x:v>
      </x:c>
      <x:c r="D17" s="54" t="str">
        <x:v>Aynı formül</x:v>
      </x:c>
    </x:row>
    <x:row r="18" ht="29" customHeight="1">
      <x:c r="A18" s="54" t="str">
        <x:v>Çok Yüksek</x:v>
      </x:c>
      <x:c r="B18" s="54" t="str">
        <x:v>20–25</x:v>
      </x:c>
      <x:c r="C18" s="54" t="str">
        <x:v>19 &lt; Puan ≤ 25</x:v>
      </x:c>
      <x:c r="D18" s="54" t="str">
        <x:v>Aynı formül</x:v>
      </x:c>
    </x:row>
    <x:row r="21" ht="40" customHeight="1">
      <x:c r="A21" s="61" t="str">
        <x:v>Doküman statüsü</x:v>
      </x:c>
      <x:c r="B21" s="61" t="str">
        <x:v>ONAY ÖNCESİ TASLAK</x:v>
      </x:c>
      <x:c r="C21" s="61" t="str">
        <x:v>Hazırlanma: 14.10.2026</x:v>
      </x:c>
      <x:c r="D21" s="61" t="str">
        <x:v>Yürürlüğe giriş: kurumsal onaydan sonra</x:v>
      </x:c>
    </x:row>
    <x:row r="23" ht="27" customHeight="1">
      <x:c r="A23" s="51" t="str">
        <x:v>Hazırlayan</x:v>
      </x:c>
      <x:c r="B23" s="51" t="str">
        <x:v>Kontrol eden</x:v>
      </x:c>
      <x:c r="C23" s="51" t="str">
        <x:v>Onaylayan</x:v>
      </x:c>
      <x:c r="D23" s="51" t="str">
        <x:v>İlgili birimler</x:v>
      </x:c>
    </x:row>
    <x:row r="24" ht="38" customHeight="1">
      <x:c r="A24" s="65" t="str">
        <x:v>Ad/İmza: ______________</x:v>
      </x:c>
      <x:c r="B24" s="65" t="str">
        <x:v>Ad/İmza: ______________</x:v>
      </x:c>
      <x:c r="C24" s="65" t="str">
        <x:v>Yetkili makam/İmza: ______________</x:v>
      </x:c>
      <x:c r="D24" s="65" t="str">
        <x:v>Laboratuvar ve Çiftlik Hayvanları Birimleri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17" hidden="0" customWidth="1"/>
    <x:col min="3" max="3" width="20" hidden="0" customWidth="1"/>
    <x:col min="4" max="4" width="48" hidden="0" customWidth="1"/>
    <x:col min="5" max="5" width="43" hidden="0" customWidth="1"/>
    <x:col min="6" max="6" width="48" hidden="0" customWidth="1"/>
    <x:col min="7" max="7" width="25" hidden="0" customWidth="1"/>
    <x:col min="8" max="8" width="44" hidden="0" customWidth="1"/>
    <x:col min="9" max="9" width="9" hidden="0" customWidth="1"/>
    <x:col min="10" max="10" width="10" hidden="0" customWidth="1"/>
    <x:col min="11" max="11" width="9" hidden="0" customWidth="1"/>
    <x:col min="12" max="12" width="17" hidden="0" customWidth="1"/>
    <x:col min="13" max="13" width="19" hidden="0" customWidth="1"/>
    <x:col min="14" max="14" width="65" hidden="0" customWidth="1"/>
    <x:col min="15" max="15" width="41" hidden="0" customWidth="1"/>
    <x:col min="16" max="16" width="24" hidden="0" customWidth="1"/>
    <x:col min="17" max="17" width="46" hidden="0" customWidth="1"/>
    <x:col min="18" max="18" width="48" hidden="0" customWidth="1"/>
    <x:col min="19" max="19" width="9" hidden="0" customWidth="1"/>
    <x:col min="20" max="20" width="10" hidden="0" customWidth="1"/>
    <x:col min="21" max="21" width="9" hidden="0" customWidth="1"/>
    <x:col min="22" max="22" width="17" hidden="0" customWidth="1"/>
    <x:col min="23" max="23" width="18" hidden="0" customWidth="1"/>
    <x:col min="24" max="24" width="49" hidden="0" customWidth="1"/>
    <x:col min="25" max="25" width="16" hidden="0" customWidth="1"/>
    <x:col min="26" max="26" width="45" hidden="0" customWidth="1"/>
  </x:cols>
  <x:sheetData>
    <x:row r="1" ht="34" customHeight="1">
      <x:c r="A1" s="4" t="str">
        <x:v>HARRAN ÜNİVERSİTESİ | HDAM — FRM-0348 UYUMLU BİRİM RİSK ANALİZİ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30" customHeight="1">
      <x:c r="A2" s="10" t="str">
        <x:v>ONAY ÖNCESİ TASLAK  •  Başlangıç risk puanları öneri niteliğindedir  •  Artık risk ancak önlemler doğrulanınca girilmelidir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  <x:c r="W2" s="10"/>
      <x:c r="X2" s="10"/>
      <x:c r="Y2" s="10"/>
      <x:c r="Z2" s="10"/>
    </x:row>
    <x:row r="3" ht="42" customHeight="1">
      <x:c r="A3" s="18" t="str">
        <x:v>SIRA</x:v>
      </x:c>
      <x:c r="B3" s="18" t="str">
        <x:v>İLGİLİ BİRİM</x:v>
      </x:c>
      <x:c r="C3" s="18" t="str">
        <x:v>KAYIT TARİHİ</x:v>
      </x:c>
      <x:c r="D3" s="18" t="str">
        <x:v>FRM-0348 örneği: yayın 03.10.2024 | revizyon 18.09.2026 (Rev.03)
HDAM'a uyarlanmış taslak — onaylı formun yerine geçmez.</x:v>
      </x:c>
      <x:c r="E3" s="18"/>
      <x:c r="F3" s="18"/>
      <x:c r="G3" s="18"/>
      <x:c r="H3" s="18"/>
      <x:c r="I3" s="18" t="str">
        <x:v>A — MEVCUT DURUM (ÖN PUANLAMA)</x:v>
      </x:c>
      <x:c r="J3" s="18"/>
      <x:c r="K3" s="18"/>
      <x:c r="L3" s="18"/>
      <x:c r="M3" s="18"/>
      <x:c r="N3" s="18" t="str">
        <x:v>B — RİSK GİDERME / AKSİYON</x:v>
      </x:c>
      <x:c r="O3" s="18"/>
      <x:c r="P3" s="18"/>
      <x:c r="Q3" s="18"/>
      <x:c r="R3" s="18"/>
      <x:c r="S3" s="18" t="str">
        <x:v>C — SONUÇ / ARTIK RİSK (DOĞRULAMADAN SONRA)</x:v>
      </x:c>
      <x:c r="T3" s="18"/>
      <x:c r="U3" s="18"/>
      <x:c r="V3" s="18"/>
      <x:c r="W3" s="18"/>
      <x:c r="X3" s="18"/>
      <x:c r="Y3" s="18"/>
      <x:c r="Z3" s="18"/>
    </x:row>
    <x:row r="4" ht="58" customHeight="1">
      <x:c r="A4" s="27"/>
      <x:c r="B4" s="27"/>
      <x:c r="C4" s="27"/>
      <x:c r="D4" s="27" t="str">
        <x:v>Risk Tanımı</x:v>
      </x:c>
      <x:c r="E4" s="27" t="str">
        <x:v>Kaynak</x:v>
      </x:c>
      <x:c r="F4" s="27" t="str">
        <x:v>Kök Neden Analizi</x:v>
      </x:c>
      <x:c r="G4" s="27" t="str">
        <x:v>Etkilenen Proses</x:v>
      </x:c>
      <x:c r="H4" s="27" t="str">
        <x:v>Proses Hedefi</x:v>
      </x:c>
      <x:c r="I4" s="27" t="str">
        <x:v>Etki</x:v>
      </x:c>
      <x:c r="J4" s="27" t="str">
        <x:v>Olasılık</x:v>
      </x:c>
      <x:c r="K4" s="27" t="str">
        <x:v>Puan</x:v>
      </x:c>
      <x:c r="L4" s="27" t="str">
        <x:v>Risk Derecesi</x:v>
      </x:c>
      <x:c r="M4" s="27" t="str">
        <x:v>Risk Tutumu</x:v>
      </x:c>
      <x:c r="N4" s="27" t="str">
        <x:v>Aksiyon</x:v>
      </x:c>
      <x:c r="O4" s="27" t="str">
        <x:v>Sorumlu (Birim/Kişi)</x:v>
      </x:c>
      <x:c r="P4" s="27" t="str">
        <x:v>Termin (Bitiş Tarihi)</x:v>
      </x:c>
      <x:c r="Q4" s="27" t="str">
        <x:v>Performans İzleme Kriteri - KPI</x:v>
      </x:c>
      <x:c r="R4" s="27" t="str">
        <x:v>Kanıt</x:v>
      </x:c>
      <x:c r="S4" s="27" t="str">
        <x:v>Etki</x:v>
      </x:c>
      <x:c r="T4" s="27" t="str">
        <x:v>Olasılık</x:v>
      </x:c>
      <x:c r="U4" s="27" t="str">
        <x:v>Puan</x:v>
      </x:c>
      <x:c r="V4" s="27" t="str">
        <x:v>Risk Derecesi</x:v>
      </x:c>
      <x:c r="W4" s="27" t="str">
        <x:v>Risk Tutumu</x:v>
      </x:c>
      <x:c r="X4" s="27" t="str">
        <x:v>Risk Tutumu Gerekçe / Açıklama</x:v>
      </x:c>
      <x:c r="Y4" s="27" t="str">
        <x:v>İzleme Sıklığı</x:v>
      </x:c>
      <x:c r="Z4" s="27" t="str">
        <x:v>Fırsat</x:v>
      </x:c>
    </x:row>
    <x:row r="5" ht="95" customHeight="1">
      <x:c r="A5" s="34" t="n">
        <x:v>1</x:v>
      </x:c>
      <x:c r="B5" s="34" t="str">
        <x:v>HRÜ-HDAM</x:v>
      </x:c>
      <x:c r="C5" s="34" t="str">
        <x:v>14.10.2026 / taslak</x:v>
      </x:c>
      <x:c r="D5" s="34" t="str">
        <x:v>HADYEK onayı veya gerekli başvuru ekleri tamamlanmadan çalışma başlatılması</x:v>
      </x:c>
      <x:c r="E5" s="34" t="str">
        <x:v>Başvuru dosyaları; FRM-0304 ve ekleri; iç tetkikte süreç tanımı ihtiyacı</x:v>
      </x:c>
      <x:c r="F5" s="34" t="str">
        <x:v>Ön değerlendirme hipotezi: Başvuru dosyası kontrolünde standart kontrol listesinin eksik veya etkisiz uygulanması</x:v>
      </x:c>
      <x:c r="G5" s="34" t="str">
        <x:v>Ar-Ge</x:v>
      </x:c>
      <x:c r="H5" s="34" t="str">
        <x:v>Etik ve idari belge kontrolünün çalışma başlamadan tamamlanması</x:v>
      </x:c>
      <x:c r="I5" s="40" t="n">
        <x:v>5</x:v>
      </x:c>
      <x:c r="J5" s="40" t="n">
        <x:v>2</x:v>
      </x:c>
      <x:c r="K5" s="44" t="n">
        <x:f>IF(OR(I5="",J5=""),"",I5*J5)</x:f>
        <x:v>10</x:v>
      </x:c>
      <x:c r="L5" s="44" t="str">
        <x:f>IF(K5="","",IF(K5&lt;=4,"Çok Düşük",IF(K5&lt;=8,"Düşük",IF(K5&lt;=14,"Orta",IF(K5&lt;=19,"Yüksek","Çok Yüksek")))))</x:f>
        <x:v>Orta</x:v>
      </x:c>
      <x:c r="M5" s="40" t="str">
        <x:v>Kaçınmak</x:v>
      </x:c>
      <x:c r="N5" s="34" t="str">
        <x:v>Başvuru kontrol listesini ve onay/eksiklik karar kaydını standartlaştırmak; eksik dosyada başlatmayı engelleyen kontrol kurmak</x:v>
      </x:c>
      <x:c r="O5" s="34" t="str">
        <x:v>Merkez Müdürlüğü; ilgili sorumlu veteriner hekim</x:v>
      </x:c>
      <x:c r="P5" s="34" t="str">
        <x:v>Yönetimce belirlenecek</x:v>
      </x:c>
      <x:c r="Q5" s="34" t="str">
        <x:v>Çalışma öncesi belge bütünlüğü kontrol oranı (%)</x:v>
      </x:c>
      <x:c r="R5" s="34" t="str">
        <x:v>İmzalı kontrol listesi; kayıtlı kabul/ret/eksiklik kararı</x:v>
      </x:c>
      <x:c r="S5" s="42"/>
      <x:c r="T5" s="42"/>
      <x:c r="U5" s="46" t="str">
        <x:f>IF(OR(S5="",T5=""),"",S5*T5)</x:f>
      </x:c>
      <x:c r="V5" s="46" t="str">
        <x:f>IF(U5="","",IF(U5&lt;=4,"Çok Düşük",IF(U5&lt;=8,"Düşük",IF(U5&lt;=14,"Orta",IF(U5&lt;=19,"Yüksek","Çok Yüksek")))))</x:f>
      </x:c>
      <x:c r="W5" s="42"/>
      <x:c r="X5" s="34" t="str">
        <x:v>Önlemler uygulanıp kanıtlanınca değerlendirilecek.</x:v>
      </x:c>
      <x:c r="Y5" s="34" t="str">
        <x:v>Her başvuruda</x:v>
      </x:c>
      <x:c r="Z5" s="34" t="str">
        <x:v>Başvuru süreçlerinde standartlaşma</x:v>
      </x:c>
    </x:row>
    <x:row r="6" ht="95" customHeight="1">
      <x:c r="A6" s="38" t="n">
        <x:v>2</x:v>
      </x:c>
      <x:c r="B6" s="38" t="str">
        <x:v>HRÜ-HDAM</x:v>
      </x:c>
      <x:c r="C6" s="38" t="str">
        <x:v>14.10.2026 / taslak</x:v>
      </x:c>
      <x:c r="D6" s="38" t="str">
        <x:v>Onaylı deney protokolünden izinsiz sapma veya değişikliğin kaydedilmemesi</x:v>
      </x:c>
      <x:c r="E6" s="38" t="str">
        <x:v>Proje takip defteri; çalışma taahhüdü; etik kurul kararı</x:v>
      </x:c>
      <x:c r="F6" s="38" t="str">
        <x:v>Ön değerlendirme hipotezi: Değişiklik bildirim ve onay kontrolünün tek noktadan izlenmemesi</x:v>
      </x:c>
      <x:c r="G6" s="38" t="str">
        <x:v>Ar-Ge</x:v>
      </x:c>
      <x:c r="H6" s="38" t="str">
        <x:v>Deneylerin onaylı protokole ve değişiklik kararlarına uygun yürütülmesi</x:v>
      </x:c>
      <x:c r="I6" s="40" t="n">
        <x:v>5</x:v>
      </x:c>
      <x:c r="J6" s="40" t="n">
        <x:v>2</x:v>
      </x:c>
      <x:c r="K6" s="44" t="n">
        <x:f>IF(OR(I6="",J6=""),"",I6*J6)</x:f>
        <x:v>10</x:v>
      </x:c>
      <x:c r="L6" s="44" t="str">
        <x:f>IF(K6="","",IF(K6&lt;=4,"Çok Düşük",IF(K6&lt;=8,"Düşük",IF(K6&lt;=14,"Orta",IF(K6&lt;=19,"Yüksek","Çok Yüksek")))))</x:f>
        <x:v>Orta</x:v>
      </x:c>
      <x:c r="M6" s="40" t="str">
        <x:v>Kaçınmak</x:v>
      </x:c>
      <x:c r="N6" s="38" t="str">
        <x:v>Protokol değişiklik bildirimini yazılı kayıtla yönetmek; uygulanmadan önce gereken etik/idari izinleri kontrol etmek</x:v>
      </x:c>
      <x:c r="O6" s="38" t="str">
        <x:v>Proje yürütücüsü; ilgili sorumlu veteriner hekim</x:v>
      </x:c>
      <x:c r="P6" s="38" t="str">
        <x:v>Yönetimce belirlenecek</x:v>
      </x:c>
      <x:c r="Q6" s="38" t="str">
        <x:v>İzin kontrolü tamamlanan protokol değişikliği oranı (%)</x:v>
      </x:c>
      <x:c r="R6" s="38" t="str">
        <x:v>Revizyon/izin yazıları; proje takip kayıtları</x:v>
      </x:c>
      <x:c r="S6" s="42"/>
      <x:c r="T6" s="42"/>
      <x:c r="U6" s="46" t="str">
        <x:f>IF(OR(S6="",T6=""),"",S6*T6)</x:f>
      </x:c>
      <x:c r="V6" s="46" t="str">
        <x:f>IF(U6="","",IF(U6&lt;=4,"Çok Düşük",IF(U6&lt;=8,"Düşük",IF(U6&lt;=14,"Orta",IF(U6&lt;=19,"Yüksek","Çok Yüksek")))))</x:f>
      </x:c>
      <x:c r="W6" s="42"/>
      <x:c r="X6" s="38" t="str">
        <x:v>Önlemler uygulanıp kanıtlanınca değerlendirilecek.</x:v>
      </x:c>
      <x:c r="Y6" s="38" t="str">
        <x:v>Her değişiklikte</x:v>
      </x:c>
      <x:c r="Z6" s="38" t="str">
        <x:v>Etik uyum ve araştırma güvenilirliği</x:v>
      </x:c>
    </x:row>
    <x:row r="7" ht="95" customHeight="1">
      <x:c r="A7" s="34" t="n">
        <x:v>3</x:v>
      </x:c>
      <x:c r="B7" s="34" t="str">
        <x:v>HRÜ-HDAM</x:v>
      </x:c>
      <x:c r="C7" s="34" t="str">
        <x:v>14.10.2026 / taslak</x:v>
      </x:c>
      <x:c r="D7" s="34" t="str">
        <x:v>Hayvanlarda sağlık ve refah bozulmasının zamanında fark edilmemesi</x:v>
      </x:c>
      <x:c r="E7" s="34" t="str">
        <x:v>Bakım ve sağlık kayıtları; merkez görev tanımları</x:v>
      </x:c>
      <x:c r="F7" s="34" t="str">
        <x:v>Ön değerlendirme hipotezi: Refah gözlem sıklığı ve kritik bulgu bildirim eşiklerinin yeterince tanımlanmaması</x:v>
      </x:c>
      <x:c r="G7" s="34" t="str">
        <x:v>Ar-Ge</x:v>
      </x:c>
      <x:c r="H7" s="34" t="str">
        <x:v>Sağlık/refah izlemi ve gerekli veteriner müdahalesinin sürekliliği</x:v>
      </x:c>
      <x:c r="I7" s="40" t="n">
        <x:v>5</x:v>
      </x:c>
      <x:c r="J7" s="40" t="n">
        <x:v>3</x:v>
      </x:c>
      <x:c r="K7" s="44" t="n">
        <x:f>IF(OR(I7="",J7=""),"",I7*J7)</x:f>
        <x:v>15</x:v>
      </x:c>
      <x:c r="L7" s="44" t="str">
        <x:f>IF(K7="","",IF(K7&lt;=4,"Çok Düşük",IF(K7&lt;=8,"Düşük",IF(K7&lt;=14,"Orta",IF(K7&lt;=19,"Yüksek","Çok Yüksek")))))</x:f>
        <x:v>Yüksek</x:v>
      </x:c>
      <x:c r="M7" s="40" t="str">
        <x:v>Kontrol Etmek</x:v>
      </x:c>
      <x:c r="N7" s="34" t="str">
        <x:v>Türe/protokole uygun refah izlem planı ve insancıl sonlanım kriterleri belirlemek; kritik bulgular için eskalasyon kaydı oluşturmak</x:v>
      </x:c>
      <x:c r="O7" s="34" t="str">
        <x:v>İlgili sorumlu veteriner hekim; bakım personeli; araştırmacı</x:v>
      </x:c>
      <x:c r="P7" s="34" t="str">
        <x:v>Yönetimce belirlenecek</x:v>
      </x:c>
      <x:c r="Q7" s="34" t="str">
        <x:v>Planlanan refah kontrolü gerçekleşme oranı (%)</x:v>
      </x:c>
      <x:c r="R7" s="34" t="str">
        <x:v>Günlük takip çizelgesi; veteriner değerlendirmeleri; müdahale kayıtları</x:v>
      </x:c>
      <x:c r="S7" s="42"/>
      <x:c r="T7" s="42"/>
      <x:c r="U7" s="46" t="str">
        <x:f>IF(OR(S7="",T7=""),"",S7*T7)</x:f>
      </x:c>
      <x:c r="V7" s="46" t="str">
        <x:f>IF(U7="","",IF(U7&lt;=4,"Çok Düşük",IF(U7&lt;=8,"Düşük",IF(U7&lt;=14,"Orta",IF(U7&lt;=19,"Yüksek","Çok Yüksek")))))</x:f>
      </x:c>
      <x:c r="W7" s="42"/>
      <x:c r="X7" s="34" t="str">
        <x:v>Önlemler uygulanıp kanıtlanınca değerlendirilecek.</x:v>
      </x:c>
      <x:c r="Y7" s="34" t="str">
        <x:v>Günlük / protokole göre</x:v>
      </x:c>
      <x:c r="Z7" s="34" t="str">
        <x:v>Hayvan refahının ve veri güvenilirliğinin geliştirilmesi</x:v>
      </x:c>
    </x:row>
    <x:row r="8" ht="95" customHeight="1">
      <x:c r="A8" s="38" t="n">
        <x:v>4</x:v>
      </x:c>
      <x:c r="B8" s="38" t="str">
        <x:v>HRÜ-HDAM</x:v>
      </x:c>
      <x:c r="C8" s="38" t="str">
        <x:v>14.10.2026 / taslak</x:v>
      </x:c>
      <x:c r="D8" s="38" t="str">
        <x:v>Yetersiz analjezi/anestezi planlaması nedeniyle gereksiz ağrı ve stres</x:v>
      </x:c>
      <x:c r="E8" s="38" t="str">
        <x:v>Etik kurul protokolü; anestezi/analjezi uygulama kayıtları</x:v>
      </x:c>
      <x:c r="F8" s="38" t="str">
        <x:v>Ön değerlendirme hipotezi: İşlem öncesi analjezi planı kontrolünün veya izlem kayıtlarının yetersizliği</x:v>
      </x:c>
      <x:c r="G8" s="38" t="str">
        <x:v>Ar-Ge</x:v>
      </x:c>
      <x:c r="H8" s="38" t="str">
        <x:v>Ağrı ve stresin önlenmesi; 3R–Refinement gerekliliklerine uyum</x:v>
      </x:c>
      <x:c r="I8" s="40" t="n">
        <x:v>5</x:v>
      </x:c>
      <x:c r="J8" s="40" t="n">
        <x:v>2</x:v>
      </x:c>
      <x:c r="K8" s="44" t="n">
        <x:f>IF(OR(I8="",J8=""),"",I8*J8)</x:f>
        <x:v>10</x:v>
      </x:c>
      <x:c r="L8" s="44" t="str">
        <x:f>IF(K8="","",IF(K8&lt;=4,"Çok Düşük",IF(K8&lt;=8,"Düşük",IF(K8&lt;=14,"Orta",IF(K8&lt;=19,"Yüksek","Çok Yüksek")))))</x:f>
        <x:v>Orta</x:v>
      </x:c>
      <x:c r="M8" s="40" t="str">
        <x:v>Kaçınmak</x:v>
      </x:c>
      <x:c r="N8" s="38" t="str">
        <x:v>Protokoldeki analjezi, anestezi ve sonlanım kriterlerini işlem öncesi kontrol etmek; kayıt ve veteriner danışma mekanizmasını güçlendirmek</x:v>
      </x:c>
      <x:c r="O8" s="38" t="str">
        <x:v>Araştırma yürütücüsü; ilgili sorumlu veteriner hekim</x:v>
      </x:c>
      <x:c r="P8" s="38" t="str">
        <x:v>Yönetimce belirlenecek</x:v>
      </x:c>
      <x:c r="Q8" s="38" t="str">
        <x:v>İşlem öncesi plan kontrolü yapılan prosedür oranı (%)</x:v>
      </x:c>
      <x:c r="R8" s="38" t="str">
        <x:v>Onaylı protokol; uygulama kayıtları; refah kontrol formları</x:v>
      </x:c>
      <x:c r="S8" s="42"/>
      <x:c r="T8" s="42"/>
      <x:c r="U8" s="46" t="str">
        <x:f>IF(OR(S8="",T8=""),"",S8*T8)</x:f>
      </x:c>
      <x:c r="V8" s="46" t="str">
        <x:f>IF(U8="","",IF(U8&lt;=4,"Çok Düşük",IF(U8&lt;=8,"Düşük",IF(U8&lt;=14,"Orta",IF(U8&lt;=19,"Yüksek","Çok Yüksek")))))</x:f>
      </x:c>
      <x:c r="W8" s="42"/>
      <x:c r="X8" s="38" t="str">
        <x:v>Önlemler uygulanıp kanıtlanınca değerlendirilecek.</x:v>
      </x:c>
      <x:c r="Y8" s="38" t="str">
        <x:v>Her ilgili uygulama</x:v>
      </x:c>
      <x:c r="Z8" s="38" t="str">
        <x:v>Uygulama kalitesi ve 3R farkındalığı</x:v>
      </x:c>
    </x:row>
    <x:row r="9" ht="95" customHeight="1">
      <x:c r="A9" s="34" t="n">
        <x:v>5</x:v>
      </x:c>
      <x:c r="B9" s="34" t="str">
        <x:v>HRÜ-HDAM</x:v>
      </x:c>
      <x:c r="C9" s="34" t="str">
        <x:v>14.10.2026 / taslak</x:v>
      </x:c>
      <x:c r="D9" s="34" t="str">
        <x:v>Dış kaynaklı hayvan kabulünde sağlık/karantina gerekliliklerinin karşılanmaması</x:v>
      </x:c>
      <x:c r="E9" s="34" t="str">
        <x:v>Hayvan kabul ve karantina kayıtları; başvuru esasları</x:v>
      </x:c>
      <x:c r="F9" s="34" t="str">
        <x:v>Ön değerlendirme hipotezi: Tedarik kaynağı, sağlık evrakı ve tesis kabul koşullarının sistematik değerlendirilmemesi</x:v>
      </x:c>
      <x:c r="G9" s="34" t="str">
        <x:v>Ar-Ge</x:v>
      </x:c>
      <x:c r="H9" s="34" t="str">
        <x:v>Hayvan kabulünün biyogüvenlik ve refah esaslarına uygun yürütülmesi</x:v>
      </x:c>
      <x:c r="I9" s="40" t="n">
        <x:v>5</x:v>
      </x:c>
      <x:c r="J9" s="40" t="n">
        <x:v>3</x:v>
      </x:c>
      <x:c r="K9" s="44" t="n">
        <x:f>IF(OR(I9="",J9=""),"",I9*J9)</x:f>
        <x:v>15</x:v>
      </x:c>
      <x:c r="L9" s="44" t="str">
        <x:f>IF(K9="","",IF(K9&lt;=4,"Çok Düşük",IF(K9&lt;=8,"Düşük",IF(K9&lt;=14,"Orta",IF(K9&lt;=19,"Yüksek","Çok Yüksek")))))</x:f>
        <x:v>Yüksek</x:v>
      </x:c>
      <x:c r="M9" s="40" t="str">
        <x:v>Kontrol Etmek</x:v>
      </x:c>
      <x:c r="N9" s="34" t="str">
        <x:v>Kabul öncesi hayvan sağlık ve tedarik belgelerini doğrulamak; karantina süresini ve kontrolünü sorumlu veteriner hekim kararıyla belgelemek</x:v>
      </x:c>
      <x:c r="O9" s="34" t="str">
        <x:v>İlgili sorumlu veteriner hekim</x:v>
      </x:c>
      <x:c r="P9" s="34" t="str">
        <x:v>Yönetimce belirlenecek</x:v>
      </x:c>
      <x:c r="Q9" s="34" t="str">
        <x:v>Kabul protokolü uygunluk oranı (%)</x:v>
      </x:c>
      <x:c r="R9" s="34" t="str">
        <x:v>Hayvan kabul kaydı; karantina/sağlık izlem formu</x:v>
      </x:c>
      <x:c r="S9" s="42"/>
      <x:c r="T9" s="42"/>
      <x:c r="U9" s="46" t="str">
        <x:f>IF(OR(S9="",T9=""),"",S9*T9)</x:f>
      </x:c>
      <x:c r="V9" s="46" t="str">
        <x:f>IF(U9="","",IF(U9&lt;=4,"Çok Düşük",IF(U9&lt;=8,"Düşük",IF(U9&lt;=14,"Orta",IF(U9&lt;=19,"Yüksek","Çok Yüksek")))))</x:f>
      </x:c>
      <x:c r="W9" s="42"/>
      <x:c r="X9" s="34" t="str">
        <x:v>Önlemler uygulanıp kanıtlanınca değerlendirilecek.</x:v>
      </x:c>
      <x:c r="Y9" s="34" t="str">
        <x:v>Her kabulde</x:v>
      </x:c>
      <x:c r="Z9" s="34" t="str">
        <x:v>Hastalık bulaşma riskinin azaltılması</x:v>
      </x:c>
    </x:row>
    <x:row r="10" ht="95" customHeight="1">
      <x:c r="A10" s="38" t="n">
        <x:v>6</x:v>
      </x:c>
      <x:c r="B10" s="38" t="str">
        <x:v>HRÜ-HDAM</x:v>
      </x:c>
      <x:c r="C10" s="38" t="str">
        <x:v>14.10.2026 / taslak</x:v>
      </x:c>
      <x:c r="D10" s="38" t="str">
        <x:v>Planlanan hayvan türü/sayısının zamanında temin edilememesi</x:v>
      </x:c>
      <x:c r="E10" s="38" t="str">
        <x:v>Başvuru ve hayvan üretim/tedarik takip kayıtları</x:v>
      </x:c>
      <x:c r="F10" s="38" t="str">
        <x:v>Ön değerlendirme hipotezi: Talep planlaması ve kaynak kapasitesi arasında uyumsuzluk</x:v>
      </x:c>
      <x:c r="G10" s="38" t="str">
        <x:v>Ar-Ge</x:v>
      </x:c>
      <x:c r="H10" s="38" t="str">
        <x:v>Araştırmalarda tedarik sürekliliğinin ve gerçekçi takvimin sağlanması</x:v>
      </x:c>
      <x:c r="I10" s="40" t="n">
        <x:v>3</x:v>
      </x:c>
      <x:c r="J10" s="40" t="n">
        <x:v>4</x:v>
      </x:c>
      <x:c r="K10" s="44" t="n">
        <x:f>IF(OR(I10="",J10=""),"",I10*J10)</x:f>
        <x:v>12</x:v>
      </x:c>
      <x:c r="L10" s="44" t="str">
        <x:f>IF(K10="","",IF(K10&lt;=4,"Çok Düşük",IF(K10&lt;=8,"Düşük",IF(K10&lt;=14,"Orta",IF(K10&lt;=19,"Yüksek","Çok Yüksek")))))</x:f>
        <x:v>Orta</x:v>
      </x:c>
      <x:c r="M10" s="40" t="str">
        <x:v>Kontrol Etmek</x:v>
      </x:c>
      <x:c r="N10" s="38" t="str">
        <x:v>İleri tarihli talep takvimi oluşturmak; üretim, stok ve tedarik kapasitesini düzenli karşılaştırmak; alternatif yasal tedariki değerlendirmek</x:v>
      </x:c>
      <x:c r="O10" s="38" t="str">
        <x:v>Birim sorumlu veteriner hekimleri; Merkez Müdürlüğü</x:v>
      </x:c>
      <x:c r="P10" s="38" t="str">
        <x:v>Yönetimce belirlenecek</x:v>
      </x:c>
      <x:c r="Q10" s="38" t="str">
        <x:v>Planlanan tarihte karşılanan hayvan talebi oranı (%)</x:v>
      </x:c>
      <x:c r="R10" s="38" t="str">
        <x:v>Talep ve üretim/tedarik kayıtları</x:v>
      </x:c>
      <x:c r="S10" s="42"/>
      <x:c r="T10" s="42"/>
      <x:c r="U10" s="46" t="str">
        <x:f>IF(OR(S10="",T10=""),"",S10*T10)</x:f>
      </x:c>
      <x:c r="V10" s="46" t="str">
        <x:f>IF(U10="","",IF(U10&lt;=4,"Çok Düşük",IF(U10&lt;=8,"Düşük",IF(U10&lt;=14,"Orta",IF(U10&lt;=19,"Yüksek","Çok Yüksek")))))</x:f>
      </x:c>
      <x:c r="W10" s="42"/>
      <x:c r="X10" s="38" t="str">
        <x:v>Önlemler uygulanıp kanıtlanınca değerlendirilecek.</x:v>
      </x:c>
      <x:c r="Y10" s="38" t="str">
        <x:v>Aylık</x:v>
      </x:c>
      <x:c r="Z10" s="38" t="str">
        <x:v>Kapasite planlamasının geliştirilmesi</x:v>
      </x:c>
    </x:row>
    <x:row r="11" ht="95" customHeight="1">
      <x:c r="A11" s="34" t="n">
        <x:v>7</x:v>
      </x:c>
      <x:c r="B11" s="34" t="str">
        <x:v>HRÜ-HDAM</x:v>
      </x:c>
      <x:c r="C11" s="34" t="str">
        <x:v>14.10.2026 / taslak</x:v>
      </x:c>
      <x:c r="D11" s="34" t="str">
        <x:v>İklimlendirme/havalandırma arızasının barındırma koşullarını bozması</x:v>
      </x:c>
      <x:c r="E11" s="34" t="str">
        <x:v>Barındırma çevre koşulu takip kayıtları; teknik bakım kayıtları</x:v>
      </x:c>
      <x:c r="F11" s="34" t="str">
        <x:v>Ön değerlendirme hipotezi: Ölçüm, uyarı, bakım ve yedek müdahale düzeninin yetersizliği</x:v>
      </x:c>
      <x:c r="G11" s="34" t="str">
        <x:v>İdari ve Teknik Destek</x:v>
      </x:c>
      <x:c r="H11" s="34" t="str">
        <x:v>Türlere uygun çevresel koşulların sürekliliği</x:v>
      </x:c>
      <x:c r="I11" s="40" t="n">
        <x:v>5</x:v>
      </x:c>
      <x:c r="J11" s="40" t="n">
        <x:v>3</x:v>
      </x:c>
      <x:c r="K11" s="44" t="n">
        <x:f>IF(OR(I11="",J11=""),"",I11*J11)</x:f>
        <x:v>15</x:v>
      </x:c>
      <x:c r="L11" s="44" t="str">
        <x:f>IF(K11="","",IF(K11&lt;=4,"Çok Düşük",IF(K11&lt;=8,"Düşük",IF(K11&lt;=14,"Orta",IF(K11&lt;=19,"Yüksek","Çok Yüksek")))))</x:f>
        <x:v>Yüksek</x:v>
      </x:c>
      <x:c r="M11" s="40" t="str">
        <x:v>Kontrol Etmek</x:v>
      </x:c>
      <x:c r="N11" s="34" t="str">
        <x:v>Sıcaklık, nem, havalandırma izlemini standartlaştırmak; sapma bildirimi ve teknik müdahale akışı belirlemek</x:v>
      </x:c>
      <x:c r="O11" s="34" t="str">
        <x:v>İlgili sorumlu veteriner hekim; teknik destek birimleri</x:v>
      </x:c>
      <x:c r="P11" s="34" t="str">
        <x:v>Yönetimce belirlenecek</x:v>
      </x:c>
      <x:c r="Q11" s="34" t="str">
        <x:v>Çevresel parametre uygunsuzluklarının müdahale ile kapanma oranı (%)</x:v>
      </x:c>
      <x:c r="R11" s="34" t="str">
        <x:v>Çevre koşulu izlem formları; bakım ve arıza kayıtları</x:v>
      </x:c>
      <x:c r="S11" s="42"/>
      <x:c r="T11" s="42"/>
      <x:c r="U11" s="46" t="str">
        <x:f>IF(OR(S11="",T11=""),"",S11*T11)</x:f>
      </x:c>
      <x:c r="V11" s="46" t="str">
        <x:f>IF(U11="","",IF(U11&lt;=4,"Çok Düşük",IF(U11&lt;=8,"Düşük",IF(U11&lt;=14,"Orta",IF(U11&lt;=19,"Yüksek","Çok Yüksek")))))</x:f>
      </x:c>
      <x:c r="W11" s="42"/>
      <x:c r="X11" s="34" t="str">
        <x:v>Önlemler uygulanıp kanıtlanınca değerlendirilecek.</x:v>
      </x:c>
      <x:c r="Y11" s="34" t="str">
        <x:v>Günlük; bakım periyoduna göre</x:v>
      </x:c>
      <x:c r="Z11" s="34" t="str">
        <x:v>Barındırma kalitesinde iyileştirme</x:v>
      </x:c>
    </x:row>
    <x:row r="12" ht="95" customHeight="1">
      <x:c r="A12" s="38" t="n">
        <x:v>8</x:v>
      </x:c>
      <x:c r="B12" s="38" t="str">
        <x:v>HRÜ-HDAM</x:v>
      </x:c>
      <x:c r="C12" s="38" t="str">
        <x:v>14.10.2026 / taslak</x:v>
      </x:c>
      <x:c r="D12" s="38" t="str">
        <x:v>Uzun süreli elektrik kesintisi nedeniyle kritik tesis işlevlerinin durması</x:v>
      </x:c>
      <x:c r="E12" s="38" t="str">
        <x:v>Enerji kesintisi/teknik arıza kayıtları; acil durum planı</x:v>
      </x:c>
      <x:c r="F12" s="38" t="str">
        <x:v>Ön değerlendirme hipotezi: Kritik sistemlerin enerji bağımlılığı ve yedekleme planındaki açıklar</x:v>
      </x:c>
      <x:c r="G12" s="38" t="str">
        <x:v>İdari ve Teknik Destek</x:v>
      </x:c>
      <x:c r="H12" s="38" t="str">
        <x:v>Kritik barındırma ve izleme hizmetlerinin kesintisiz sürdürülmesi</x:v>
      </x:c>
      <x:c r="I12" s="40" t="n">
        <x:v>5</x:v>
      </x:c>
      <x:c r="J12" s="40" t="n">
        <x:v>3</x:v>
      </x:c>
      <x:c r="K12" s="44" t="n">
        <x:f>IF(OR(I12="",J12=""),"",I12*J12)</x:f>
        <x:v>15</x:v>
      </x:c>
      <x:c r="L12" s="44" t="str">
        <x:f>IF(K12="","",IF(K12&lt;=4,"Çok Düşük",IF(K12&lt;=8,"Düşük",IF(K12&lt;=14,"Orta",IF(K12&lt;=19,"Yüksek","Çok Yüksek")))))</x:f>
        <x:v>Yüksek</x:v>
      </x:c>
      <x:c r="M12" s="40" t="str">
        <x:v>Kontrol Etmek</x:v>
      </x:c>
      <x:c r="N12" s="38" t="str">
        <x:v>Kritik tüketicileri belirlemek; jeneratör/UPS uygunluk ve test planını, arıza bildirim ve alternatif bakım planını oluşturmak</x:v>
      </x:c>
      <x:c r="O12" s="38" t="str">
        <x:v>Merkez Müdürlüğü; teknik birimler; sorumlu veteriner hekimler</x:v>
      </x:c>
      <x:c r="P12" s="38" t="str">
        <x:v>Yönetimce belirlenecek</x:v>
      </x:c>
      <x:c r="Q12" s="38" t="str">
        <x:v>Planlanan yedek güç testlerinin gerçekleşme oranı (%)</x:v>
      </x:c>
      <x:c r="R12" s="38" t="str">
        <x:v>Bakım, test, kesinti ve müdahale tutanakları</x:v>
      </x:c>
      <x:c r="S12" s="42"/>
      <x:c r="T12" s="42"/>
      <x:c r="U12" s="46" t="str">
        <x:f>IF(OR(S12="",T12=""),"",S12*T12)</x:f>
      </x:c>
      <x:c r="V12" s="46" t="str">
        <x:f>IF(U12="","",IF(U12&lt;=4,"Çok Düşük",IF(U12&lt;=8,"Düşük",IF(U12&lt;=14,"Orta",IF(U12&lt;=19,"Yüksek","Çok Yüksek")))))</x:f>
      </x:c>
      <x:c r="W12" s="42"/>
      <x:c r="X12" s="38" t="str">
        <x:v>Önlemler uygulanıp kanıtlanınca değerlendirilecek.</x:v>
      </x:c>
      <x:c r="Y12" s="38" t="str">
        <x:v>Aylık / periyodik</x:v>
      </x:c>
      <x:c r="Z12" s="38" t="str">
        <x:v>Acil durum dayanıklılığının güçlenmesi</x:v>
      </x:c>
    </x:row>
    <x:row r="13" ht="95" customHeight="1">
      <x:c r="A13" s="34" t="n">
        <x:v>9</x:v>
      </x:c>
      <x:c r="B13" s="34" t="str">
        <x:v>HRÜ-HDAM</x:v>
      </x:c>
      <x:c r="C13" s="34" t="str">
        <x:v>14.10.2026 / taslak</x:v>
      </x:c>
      <x:c r="D13" s="34" t="str">
        <x:v>Yem veya su tedarikinde kesinti yaşanması</x:v>
      </x:c>
      <x:c r="E13" s="34" t="str">
        <x:v>Depo/stok ve satın alma kayıtları</x:v>
      </x:c>
      <x:c r="F13" s="34" t="str">
        <x:v>Ön değerlendirme hipotezi: Kritik asgari stok ve tedarik gecikmesi eşiğinin tanımlanmaması</x:v>
      </x:c>
      <x:c r="G13" s="34" t="str">
        <x:v>İdari ve Teknik Destek</x:v>
      </x:c>
      <x:c r="H13" s="34" t="str">
        <x:v>Kesintisiz besleme ve suya erişim</x:v>
      </x:c>
      <x:c r="I13" s="40" t="n">
        <x:v>5</x:v>
      </x:c>
      <x:c r="J13" s="40" t="n">
        <x:v>2</x:v>
      </x:c>
      <x:c r="K13" s="44" t="n">
        <x:f>IF(OR(I13="",J13=""),"",I13*J13)</x:f>
        <x:v>10</x:v>
      </x:c>
      <x:c r="L13" s="44" t="str">
        <x:f>IF(K13="","",IF(K13&lt;=4,"Çok Düşük",IF(K13&lt;=8,"Düşük",IF(K13&lt;=14,"Orta",IF(K13&lt;=19,"Yüksek","Çok Yüksek")))))</x:f>
        <x:v>Orta</x:v>
      </x:c>
      <x:c r="M13" s="40" t="str">
        <x:v>Kontrol Etmek</x:v>
      </x:c>
      <x:c r="N13" s="34" t="str">
        <x:v>Asgari stok seviyesi ve sipariş tetikleme noktası belirlemek; alternatif temin ve acil durum kaynağını planlamak</x:v>
      </x:c>
      <x:c r="O13" s="34" t="str">
        <x:v>İlgili birim sorumluları; satın alma yetkilileri</x:v>
      </x:c>
      <x:c r="P13" s="34" t="str">
        <x:v>Yönetimce belirlenecek</x:v>
      </x:c>
      <x:c r="Q13" s="34" t="str">
        <x:v>Kritik stok eşiği altına düşülen gün sayısı</x:v>
      </x:c>
      <x:c r="R13" s="34" t="str">
        <x:v>Stok izleme, teslim ve sipariş kayıtları</x:v>
      </x:c>
      <x:c r="S13" s="42"/>
      <x:c r="T13" s="42"/>
      <x:c r="U13" s="46" t="str">
        <x:f>IF(OR(S13="",T13=""),"",S13*T13)</x:f>
      </x:c>
      <x:c r="V13" s="46" t="str">
        <x:f>IF(U13="","",IF(U13&lt;=4,"Çok Düşük",IF(U13&lt;=8,"Düşük",IF(U13&lt;=14,"Orta",IF(U13&lt;=19,"Yüksek","Çok Yüksek")))))</x:f>
      </x:c>
      <x:c r="W13" s="42"/>
      <x:c r="X13" s="34" t="str">
        <x:v>Önlemler uygulanıp kanıtlanınca değerlendirilecek.</x:v>
      </x:c>
      <x:c r="Y13" s="34" t="str">
        <x:v>Haftalık</x:v>
      </x:c>
      <x:c r="Z13" s="34" t="str">
        <x:v>Tedarik verimliliği</x:v>
      </x:c>
    </x:row>
    <x:row r="14" ht="95" customHeight="1">
      <x:c r="A14" s="38" t="n">
        <x:v>10</x:v>
      </x:c>
      <x:c r="B14" s="38" t="str">
        <x:v>HRÜ-HDAM</x:v>
      </x:c>
      <x:c r="C14" s="38" t="str">
        <x:v>14.10.2026 / taslak</x:v>
      </x:c>
      <x:c r="D14" s="38" t="str">
        <x:v>Yangın, deprem veya tahliye gerektiren olaylarda müdahale gecikmesi</x:v>
      </x:c>
      <x:c r="E14" s="38" t="str">
        <x:v>İSG ve acil durum planları; Bakanlık denetiminden açıklanmış genel eksiklik notu</x:v>
      </x:c>
      <x:c r="F14" s="38" t="str">
        <x:v>Ön değerlendirme hipotezi: Tesis ve hayvanlar için özgül eylem planı/tatbikat kayıtlarının yetersizliği</x:v>
      </x:c>
      <x:c r="G14" s="38" t="str">
        <x:v>İdari ve Teknik Destek</x:v>
      </x:c>
      <x:c r="H14" s="38" t="str">
        <x:v>Personel güvenliği ve hayvan refahı bakımından hazırlık düzeyinin artırılması</x:v>
      </x:c>
      <x:c r="I14" s="40" t="n">
        <x:v>5</x:v>
      </x:c>
      <x:c r="J14" s="40" t="n">
        <x:v>3</x:v>
      </x:c>
      <x:c r="K14" s="44" t="n">
        <x:f>IF(OR(I14="",J14=""),"",I14*J14)</x:f>
        <x:v>15</x:v>
      </x:c>
      <x:c r="L14" s="44" t="str">
        <x:f>IF(K14="","",IF(K14&lt;=4,"Çok Düşük",IF(K14&lt;=8,"Düşük",IF(K14&lt;=14,"Orta",IF(K14&lt;=19,"Yüksek","Çok Yüksek")))))</x:f>
        <x:v>Yüksek</x:v>
      </x:c>
      <x:c r="M14" s="40" t="str">
        <x:v>Kontrol Etmek</x:v>
      </x:c>
      <x:c r="N14" s="38" t="str">
        <x:v>Tesis özelinde acil durum sorumlulukları, iletişim, koruma ve tahliye senaryolarını yazılılaştırmak; tatbikat yapmak</x:v>
      </x:c>
      <x:c r="O14" s="38" t="str">
        <x:v>Merkez Müdürlüğü; İSG birimi; sorumlu veteriner hekimler</x:v>
      </x:c>
      <x:c r="P14" s="38" t="str">
        <x:v>Yönetimce belirlenecek</x:v>
      </x:c>
      <x:c r="Q14" s="38" t="str">
        <x:v>Acil durum tatbikat/denetim gerçekleşme oranı (%)</x:v>
      </x:c>
      <x:c r="R14" s="38" t="str">
        <x:v>Acil durum planı; eğitim ve tatbikat tutanakları</x:v>
      </x:c>
      <x:c r="S14" s="42"/>
      <x:c r="T14" s="42"/>
      <x:c r="U14" s="46" t="str">
        <x:f>IF(OR(S14="",T14=""),"",S14*T14)</x:f>
      </x:c>
      <x:c r="V14" s="46" t="str">
        <x:f>IF(U14="","",IF(U14&lt;=4,"Çok Düşük",IF(U14&lt;=8,"Düşük",IF(U14&lt;=14,"Orta",IF(U14&lt;=19,"Yüksek","Çok Yüksek")))))</x:f>
      </x:c>
      <x:c r="W14" s="42"/>
      <x:c r="X14" s="38" t="str">
        <x:v>Önlemler uygulanıp kanıtlanınca değerlendirilecek.</x:v>
      </x:c>
      <x:c r="Y14" s="38" t="str">
        <x:v>Yıllık; olayda</x:v>
      </x:c>
      <x:c r="Z14" s="38" t="str">
        <x:v>Hazırlıklılık ve görev netliği</x:v>
      </x:c>
    </x:row>
    <x:row r="15" ht="95" customHeight="1">
      <x:c r="A15" s="34" t="n">
        <x:v>11</x:v>
      </x:c>
      <x:c r="B15" s="34" t="str">
        <x:v>HRÜ-HDAM</x:v>
      </x:c>
      <x:c r="C15" s="34" t="str">
        <x:v>14.10.2026 / taslak</x:v>
      </x:c>
      <x:c r="D15" s="34" t="str">
        <x:v>Tıbbi atık/kadavra yönetiminin mevzuata aykırı yürütülmesi</x:v>
      </x:c>
      <x:c r="E15" s="34" t="str">
        <x:v>Atık teslim ve bertaraf kayıtları; çalışma taahhüdü</x:v>
      </x:c>
      <x:c r="F15" s="34" t="str">
        <x:v>Ön değerlendirme hipotezi: Ayrıştırma, geçici depolama ve teslim sorumluluğunun uygun yönetilmemesi</x:v>
      </x:c>
      <x:c r="G15" s="34" t="str">
        <x:v>İdari ve Teknik Destek</x:v>
      </x:c>
      <x:c r="H15" s="34" t="str">
        <x:v>Atık ve kadavra yönetiminin izlenebilir ve güvenli olması</x:v>
      </x:c>
      <x:c r="I15" s="40" t="n">
        <x:v>5</x:v>
      </x:c>
      <x:c r="J15" s="40" t="n">
        <x:v>2</x:v>
      </x:c>
      <x:c r="K15" s="44" t="n">
        <x:f>IF(OR(I15="",J15=""),"",I15*J15)</x:f>
        <x:v>10</x:v>
      </x:c>
      <x:c r="L15" s="44" t="str">
        <x:f>IF(K15="","",IF(K15&lt;=4,"Çok Düşük",IF(K15&lt;=8,"Düşük",IF(K15&lt;=14,"Orta",IF(K15&lt;=19,"Yüksek","Çok Yüksek")))))</x:f>
        <x:v>Orta</x:v>
      </x:c>
      <x:c r="M15" s="40" t="str">
        <x:v>Kontrol Etmek</x:v>
      </x:c>
      <x:c r="N15" s="34" t="str">
        <x:v>Atık akış şemasını, ayrıştırma ve teslim noktalarını gözden geçirmek; uygulayıcı eğitimi ve kayıt kontrolü yapmak</x:v>
      </x:c>
      <x:c r="O15" s="34" t="str">
        <x:v>Sorumlu veteriner hekim; yetkili atık birimleri</x:v>
      </x:c>
      <x:c r="P15" s="34" t="str">
        <x:v>Yönetimce belirlenecek</x:v>
      </x:c>
      <x:c r="Q15" s="34" t="str">
        <x:v>Uygun atık teslim kaydı bulunma oranı (%)</x:v>
      </x:c>
      <x:c r="R15" s="34" t="str">
        <x:v>Atık teslim tutanağı; eğitim ve kontrol kayıtları</x:v>
      </x:c>
      <x:c r="S15" s="42"/>
      <x:c r="T15" s="42"/>
      <x:c r="U15" s="46" t="str">
        <x:f>IF(OR(S15="",T15=""),"",S15*T15)</x:f>
      </x:c>
      <x:c r="V15" s="46" t="str">
        <x:f>IF(U15="","",IF(U15&lt;=4,"Çok Düşük",IF(U15&lt;=8,"Düşük",IF(U15&lt;=14,"Orta",IF(U15&lt;=19,"Yüksek","Çok Yüksek")))))</x:f>
      </x:c>
      <x:c r="W15" s="42"/>
      <x:c r="X15" s="34" t="str">
        <x:v>Önlemler uygulanıp kanıtlanınca değerlendirilecek.</x:v>
      </x:c>
      <x:c r="Y15" s="34" t="str">
        <x:v>Her teslimde; yıllık kontrol</x:v>
      </x:c>
      <x:c r="Z15" s="34" t="str">
        <x:v>Biyogüvenlik ve mevzuat uyumu</x:v>
      </x:c>
    </x:row>
    <x:row r="16" ht="95" customHeight="1">
      <x:c r="A16" s="38" t="n">
        <x:v>12</x:v>
      </x:c>
      <x:c r="B16" s="38" t="str">
        <x:v>HRÜ-HDAM</x:v>
      </x:c>
      <x:c r="C16" s="38" t="str">
        <x:v>14.10.2026 / taslak</x:v>
      </x:c>
      <x:c r="D16" s="38" t="str">
        <x:v>Kimyasal/anestezik maddelerin uygunsuz kullanımı veya depolanması</x:v>
      </x:c>
      <x:c r="E16" s="38" t="str">
        <x:v>MSDS/SDS; malzeme envanteri; uygulama tutanakları</x:v>
      </x:c>
      <x:c r="F16" s="38" t="str">
        <x:v>Ön değerlendirme hipotezi: Güvenli saklama, kullanım yetkisi ve periyodik kontrolün yetersizliği</x:v>
      </x:c>
      <x:c r="G16" s="38" t="str">
        <x:v>İdari ve Teknik Destek</x:v>
      </x:c>
      <x:c r="H16" s="38" t="str">
        <x:v>Çalışan ve hayvan güvenliğinin sağlanması</x:v>
      </x:c>
      <x:c r="I16" s="40" t="n">
        <x:v>5</x:v>
      </x:c>
      <x:c r="J16" s="40" t="n">
        <x:v>2</x:v>
      </x:c>
      <x:c r="K16" s="44" t="n">
        <x:f>IF(OR(I16="",J16=""),"",I16*J16)</x:f>
        <x:v>10</x:v>
      </x:c>
      <x:c r="L16" s="44" t="str">
        <x:f>IF(K16="","",IF(K16&lt;=4,"Çok Düşük",IF(K16&lt;=8,"Düşük",IF(K16&lt;=14,"Orta",IF(K16&lt;=19,"Yüksek","Çok Yüksek")))))</x:f>
        <x:v>Orta</x:v>
      </x:c>
      <x:c r="M16" s="40" t="str">
        <x:v>Kontrol Etmek</x:v>
      </x:c>
      <x:c r="N16" s="38" t="str">
        <x:v>SDS erişimini, etiketleme/depolama kontrollerini ve personele yönelik güvenli uygulama eğitimini planlamak</x:v>
      </x:c>
      <x:c r="O16" s="38" t="str">
        <x:v>Sorumlu veteriner hekim; İSG ve teknik personel</x:v>
      </x:c>
      <x:c r="P16" s="38" t="str">
        <x:v>Yönetimce belirlenecek</x:v>
      </x:c>
      <x:c r="Q16" s="38" t="str">
        <x:v>Kimyasal güvenlik kontrolü uygunluk oranı (%)</x:v>
      </x:c>
      <x:c r="R16" s="38" t="str">
        <x:v>SDS listesi; depo kontrol kayıtları; eğitim tutanağı</x:v>
      </x:c>
      <x:c r="S16" s="42"/>
      <x:c r="T16" s="42"/>
      <x:c r="U16" s="46" t="str">
        <x:f>IF(OR(S16="",T16=""),"",S16*T16)</x:f>
      </x:c>
      <x:c r="V16" s="46" t="str">
        <x:f>IF(U16="","",IF(U16&lt;=4,"Çok Düşük",IF(U16&lt;=8,"Düşük",IF(U16&lt;=14,"Orta",IF(U16&lt;=19,"Yüksek","Çok Yüksek")))))</x:f>
      </x:c>
      <x:c r="W16" s="42"/>
      <x:c r="X16" s="38" t="str">
        <x:v>Önlemler uygulanıp kanıtlanınca değerlendirilecek.</x:v>
      </x:c>
      <x:c r="Y16" s="38" t="str">
        <x:v>3–6 aylık</x:v>
      </x:c>
      <x:c r="Z16" s="38" t="str">
        <x:v>Güvenli çalışma kültürü</x:v>
      </x:c>
    </x:row>
    <x:row r="17" ht="95" customHeight="1">
      <x:c r="A17" s="34" t="n">
        <x:v>13</x:v>
      </x:c>
      <x:c r="B17" s="34" t="str">
        <x:v>HRÜ-HDAM</x:v>
      </x:c>
      <x:c r="C17" s="34" t="str">
        <x:v>14.10.2026 / taslak</x:v>
      </x:c>
      <x:c r="D17" s="34" t="str">
        <x:v>Cihaz kalibrasyon/bakım aksamasının araştırma ve güvenliği etkilemesi</x:v>
      </x:c>
      <x:c r="E17" s="34" t="str">
        <x:v>Cihaz envanteri, bakım ve arıza kayıtları</x:v>
      </x:c>
      <x:c r="F17" s="34" t="str">
        <x:v>Ön değerlendirme hipotezi: Sorumlu, tarih ve servis planının düzenli takip edilmemesi</x:v>
      </x:c>
      <x:c r="G17" s="34" t="str">
        <x:v>İdari ve Teknik Destek</x:v>
      </x:c>
      <x:c r="H17" s="34" t="str">
        <x:v>Kritik cihazların kullanıma uygun ve güvenli tutulması</x:v>
      </x:c>
      <x:c r="I17" s="40" t="n">
        <x:v>4</x:v>
      </x:c>
      <x:c r="J17" s="40" t="n">
        <x:v>3</x:v>
      </x:c>
      <x:c r="K17" s="44" t="n">
        <x:f>IF(OR(I17="",J17=""),"",I17*J17)</x:f>
        <x:v>12</x:v>
      </x:c>
      <x:c r="L17" s="44" t="str">
        <x:f>IF(K17="","",IF(K17&lt;=4,"Çok Düşük",IF(K17&lt;=8,"Düşük",IF(K17&lt;=14,"Orta",IF(K17&lt;=19,"Yüksek","Çok Yüksek")))))</x:f>
        <x:v>Orta</x:v>
      </x:c>
      <x:c r="M17" s="40" t="str">
        <x:v>Kontrol Etmek</x:v>
      </x:c>
      <x:c r="N17" s="34" t="str">
        <x:v>Kritik cihaz listesini ve planlı bakım-kalibrasyon çizelgesini güncellemek; arızada cihaz kullanımını durdurmak</x:v>
      </x:c>
      <x:c r="O17" s="34" t="str">
        <x:v>Teknik sorumlular; Merkez Müdürlüğü</x:v>
      </x:c>
      <x:c r="P17" s="34" t="str">
        <x:v>Yönetimce belirlenecek</x:v>
      </x:c>
      <x:c r="Q17" s="34" t="str">
        <x:v>Zamanında tamamlanan bakım ve kontrol oranı (%)</x:v>
      </x:c>
      <x:c r="R17" s="34" t="str">
        <x:v>Envanter; bakım/kalibrasyon ve servis kayıtları</x:v>
      </x:c>
      <x:c r="S17" s="42"/>
      <x:c r="T17" s="42"/>
      <x:c r="U17" s="46" t="str">
        <x:f>IF(OR(S17="",T17=""),"",S17*T17)</x:f>
      </x:c>
      <x:c r="V17" s="46" t="str">
        <x:f>IF(U17="","",IF(U17&lt;=4,"Çok Düşük",IF(U17&lt;=8,"Düşük",IF(U17&lt;=14,"Orta",IF(U17&lt;=19,"Yüksek","Çok Yüksek")))))</x:f>
      </x:c>
      <x:c r="W17" s="42"/>
      <x:c r="X17" s="34" t="str">
        <x:v>Önlemler uygulanıp kanıtlanınca değerlendirilecek.</x:v>
      </x:c>
      <x:c r="Y17" s="34" t="str">
        <x:v>3–6 aylık</x:v>
      </x:c>
      <x:c r="Z17" s="34" t="str">
        <x:v>Araştırma güvenilirliğinin iyileşmesi</x:v>
      </x:c>
    </x:row>
    <x:row r="18" ht="95" customHeight="1">
      <x:c r="A18" s="38" t="n">
        <x:v>14</x:v>
      </x:c>
      <x:c r="B18" s="38" t="str">
        <x:v>HRÜ-HDAM</x:v>
      </x:c>
      <x:c r="C18" s="38" t="str">
        <x:v>14.10.2026 / taslak</x:v>
      </x:c>
      <x:c r="D18" s="38" t="str">
        <x:v>Personel yetersizliği veya yetkinlik uyumsuzluğu nedeniyle hizmet aksaması</x:v>
      </x:c>
      <x:c r="E18" s="38" t="str">
        <x:v>Personel görev tanımları; eğitim ve görevlendirme kayıtları</x:v>
      </x:c>
      <x:c r="F18" s="38" t="str">
        <x:v>Ön değerlendirme hipotezi: İş yükü analizi ve yetkinlik/eğitim planının güncel olmaması</x:v>
      </x:c>
      <x:c r="G18" s="38" t="str">
        <x:v>İdari ve Teknik Destek</x:v>
      </x:c>
      <x:c r="H18" s="38" t="str">
        <x:v>Kritik hizmetlerin yetkin personelle sürekliliği</x:v>
      </x:c>
      <x:c r="I18" s="40" t="n">
        <x:v>4</x:v>
      </x:c>
      <x:c r="J18" s="40" t="n">
        <x:v>3</x:v>
      </x:c>
      <x:c r="K18" s="44" t="n">
        <x:f>IF(OR(I18="",J18=""),"",I18*J18)</x:f>
        <x:v>12</x:v>
      </x:c>
      <x:c r="L18" s="44" t="str">
        <x:f>IF(K18="","",IF(K18&lt;=4,"Çok Düşük",IF(K18&lt;=8,"Düşük",IF(K18&lt;=14,"Orta",IF(K18&lt;=19,"Yüksek","Çok Yüksek")))))</x:f>
        <x:v>Orta</x:v>
      </x:c>
      <x:c r="M18" s="40" t="str">
        <x:v>Kontrol Etmek</x:v>
      </x:c>
      <x:c r="N18" s="38" t="str">
        <x:v>Görev matrisi ve yedek personel planı hazırlamak; eğitim ihtiyaçlarını yıllık gözden geçirmek</x:v>
      </x:c>
      <x:c r="O18" s="38" t="str">
        <x:v>Merkez Müdürlüğü; ilgili personel birimleri</x:v>
      </x:c>
      <x:c r="P18" s="38" t="str">
        <x:v>Yönetimce belirlenecek</x:v>
      </x:c>
      <x:c r="Q18" s="38" t="str">
        <x:v>Kritik görevlerde yetkili/vekil personel tanımlama oranı (%)</x:v>
      </x:c>
      <x:c r="R18" s="38" t="str">
        <x:v>Görev matrisi; eğitim belgeleri; görevlendirme kayıtları</x:v>
      </x:c>
      <x:c r="S18" s="42"/>
      <x:c r="T18" s="42"/>
      <x:c r="U18" s="46" t="str">
        <x:f>IF(OR(S18="",T18=""),"",S18*T18)</x:f>
      </x:c>
      <x:c r="V18" s="46" t="str">
        <x:f>IF(U18="","",IF(U18&lt;=4,"Çok Düşük",IF(U18&lt;=8,"Düşük",IF(U18&lt;=14,"Orta",IF(U18&lt;=19,"Yüksek","Çok Yüksek")))))</x:f>
      </x:c>
      <x:c r="W18" s="42"/>
      <x:c r="X18" s="38" t="str">
        <x:v>Önlemler uygulanıp kanıtlanınca değerlendirilecek.</x:v>
      </x:c>
      <x:c r="Y18" s="38" t="str">
        <x:v>Yıllık / personel değişiminde</x:v>
      </x:c>
      <x:c r="Z18" s="38" t="str">
        <x:v>İnsan kaynağı sürekliliği</x:v>
      </x:c>
    </x:row>
    <x:row r="19" ht="95" customHeight="1">
      <x:c r="A19" s="34" t="n">
        <x:v>15</x:v>
      </x:c>
      <x:c r="B19" s="34" t="str">
        <x:v>HRÜ-HDAM</x:v>
      </x:c>
      <x:c r="C19" s="34" t="str">
        <x:v>14.10.2026 / taslak</x:v>
      </x:c>
      <x:c r="D19" s="34" t="str">
        <x:v>Araştırma süresi aşımının kapasite ve ücretlendirmeyi aksatması</x:v>
      </x:c>
      <x:c r="E19" s="34" t="str">
        <x:v>Başvuru ve taahhüt formları; 2026 ücret tarifesi</x:v>
      </x:c>
      <x:c r="F19" s="34" t="str">
        <x:v>Ön değerlendirme hipotezi: Takvim değişikliği ve ek bakım maliyetinin erken bildirilmemesi</x:v>
      </x:c>
      <x:c r="G19" s="34" t="str">
        <x:v>Ar-Ge</x:v>
      </x:c>
      <x:c r="H19" s="34" t="str">
        <x:v>Araştırma ve bakım süresinin öngörülebilir yönetimi</x:v>
      </x:c>
      <x:c r="I19" s="40" t="n">
        <x:v>3</x:v>
      </x:c>
      <x:c r="J19" s="40" t="n">
        <x:v>3</x:v>
      </x:c>
      <x:c r="K19" s="44" t="n">
        <x:f>IF(OR(I19="",J19=""),"",I19*J19)</x:f>
        <x:v>9</x:v>
      </x:c>
      <x:c r="L19" s="44" t="str">
        <x:f>IF(K19="","",IF(K19&lt;=4,"Çok Düşük",IF(K19&lt;=8,"Düşük",IF(K19&lt;=14,"Orta",IF(K19&lt;=19,"Yüksek","Çok Yüksek")))))</x:f>
        <x:v>Orta</x:v>
      </x:c>
      <x:c r="M19" s="40" t="str">
        <x:v>Kontrol Etmek</x:v>
      </x:c>
      <x:c r="N19" s="34" t="str">
        <x:v>Planlanan bitiş öncesi hatırlatma ve uzatma kontrolü oluşturmak; onay ve ek ücret koşullarını araştırmacıya önceden bildirmek</x:v>
      </x:c>
      <x:c r="O19" s="34" t="str">
        <x:v>Araştırma yürütücüsü; ilgili sorumlu veteriner hekim; mali birim</x:v>
      </x:c>
      <x:c r="P19" s="34" t="str">
        <x:v>Yönetimce belirlenecek</x:v>
      </x:c>
      <x:c r="Q19" s="34" t="str">
        <x:v>Zamanında kapanan çalışma oranı (%)</x:v>
      </x:c>
      <x:c r="R19" s="34" t="str">
        <x:v>Uzatma/onay, bakım ve tahakkuk kayıtları</x:v>
      </x:c>
      <x:c r="S19" s="42"/>
      <x:c r="T19" s="42"/>
      <x:c r="U19" s="46" t="str">
        <x:f>IF(OR(S19="",T19=""),"",S19*T19)</x:f>
      </x:c>
      <x:c r="V19" s="46" t="str">
        <x:f>IF(U19="","",IF(U19&lt;=4,"Çok Düşük",IF(U19&lt;=8,"Düşük",IF(U19&lt;=14,"Orta",IF(U19&lt;=19,"Yüksek","Çok Yüksek")))))</x:f>
      </x:c>
      <x:c r="W19" s="42"/>
      <x:c r="X19" s="34" t="str">
        <x:v>Önlemler uygulanıp kanıtlanınca değerlendirilecek.</x:v>
      </x:c>
      <x:c r="Y19" s="34" t="str">
        <x:v>Aylık</x:v>
      </x:c>
      <x:c r="Z19" s="34" t="str">
        <x:v>Kapasite kullanımında verimlilik</x:v>
      </x:c>
    </x:row>
    <x:row r="20" ht="95" customHeight="1">
      <x:c r="A20" s="38" t="n">
        <x:v>16</x:v>
      </x:c>
      <x:c r="B20" s="38" t="str">
        <x:v>HRÜ-HDAM</x:v>
      </x:c>
      <x:c r="C20" s="38" t="str">
        <x:v>14.10.2026 / taslak</x:v>
      </x:c>
      <x:c r="D20" s="38" t="str">
        <x:v>Denetim uygunsuzluklarının düzeltici faaliyete dönüşmemesi</x:v>
      </x:c>
      <x:c r="E20" s="38" t="str">
        <x:v>LST-0002 iç tetkik notları; KYS kayıtları</x:v>
      </x:c>
      <x:c r="F20" s="38" t="str">
        <x:v>Ön değerlendirme hipotezi: Bulgu için sahip, termin ve etkinlik kontrolünün tanımlanmaması</x:v>
      </x:c>
      <x:c r="G20" s="38" t="str">
        <x:v>Kalite Güvencesi</x:v>
      </x:c>
      <x:c r="H20" s="38" t="str">
        <x:v>İç tetkik bulgularının izlenebilir şekilde kapatılması</x:v>
      </x:c>
      <x:c r="I20" s="40" t="n">
        <x:v>4</x:v>
      </x:c>
      <x:c r="J20" s="40" t="n">
        <x:v>4</x:v>
      </x:c>
      <x:c r="K20" s="44" t="n">
        <x:f>IF(OR(I20="",J20=""),"",I20*J20)</x:f>
        <x:v>16</x:v>
      </x:c>
      <x:c r="L20" s="44" t="str">
        <x:f>IF(K20="","",IF(K20&lt;=4,"Çok Düşük",IF(K20&lt;=8,"Düşük",IF(K20&lt;=14,"Orta",IF(K20&lt;=19,"Yüksek","Çok Yüksek")))))</x:f>
        <x:v>Yüksek</x:v>
      </x:c>
      <x:c r="M20" s="40" t="str">
        <x:v>Kontrol Etmek</x:v>
      </x:c>
      <x:c r="N20" s="38" t="str">
        <x:v>Uygunsuzluk kayıt listesi açmak; neden analizi, faaliyet, sorumlu, termin ve etkinlik doğrulaması yürütmek</x:v>
      </x:c>
      <x:c r="O20" s="38" t="str">
        <x:v>Merkez Müdürlüğü; kalite sorumluları</x:v>
      </x:c>
      <x:c r="P20" s="38" t="str">
        <x:v>Yönetimce belirlenecek</x:v>
      </x:c>
      <x:c r="Q20" s="38" t="str">
        <x:v>Termininde etkinliği doğrulanan DÖF oranı (%)</x:v>
      </x:c>
      <x:c r="R20" s="38" t="str">
        <x:v>DÖF kayıtları; kanıtlar; izleme ve onay tutanakları</x:v>
      </x:c>
      <x:c r="S20" s="42"/>
      <x:c r="T20" s="42"/>
      <x:c r="U20" s="46" t="str">
        <x:f>IF(OR(S20="",T20=""),"",S20*T20)</x:f>
      </x:c>
      <x:c r="V20" s="46" t="str">
        <x:f>IF(U20="","",IF(U20&lt;=4,"Çok Düşük",IF(U20&lt;=8,"Düşük",IF(U20&lt;=14,"Orta",IF(U20&lt;=19,"Yüksek","Çok Yüksek")))))</x:f>
      </x:c>
      <x:c r="W20" s="42"/>
      <x:c r="X20" s="38" t="str">
        <x:v>Önlemler uygulanıp kanıtlanınca değerlendirilecek.</x:v>
      </x:c>
      <x:c r="Y20" s="38" t="str">
        <x:v>Aylık / altı aylık</x:v>
      </x:c>
      <x:c r="Z20" s="38" t="str">
        <x:v>KYS izlenebilirliğinin artırılması</x:v>
      </x:c>
    </x:row>
    <x:row r="21" ht="95" customHeight="1">
      <x:c r="A21" s="34" t="n">
        <x:v>17</x:v>
      </x:c>
      <x:c r="B21" s="34" t="str">
        <x:v>HRÜ-HDAM</x:v>
      </x:c>
      <x:c r="C21" s="34" t="str">
        <x:v>14.10.2026 / taslak</x:v>
      </x:c>
      <x:c r="D21" s="34" t="str">
        <x:v>Yönetimin gözden geçirmesi ve hedef takibinin belgelendirilememesi</x:v>
      </x:c>
      <x:c r="E21" s="34" t="str">
        <x:v>LST-0002 iç tetkik soruları 6, 11–12, 33, 37</x:v>
      </x:c>
      <x:c r="F21" s="34" t="str">
        <x:v>Ön değerlendirme hipotezi: YGG ve hedef izleme planı/sorumluluğunun yeterince tanımlanmaması</x:v>
      </x:c>
      <x:c r="G21" s="34" t="str">
        <x:v>Kalite Güvencesi</x:v>
      </x:c>
      <x:c r="H21" s="34" t="str">
        <x:v>Kalite hedefleri ve YGG kararlarının kayıtla izlenmesi</x:v>
      </x:c>
      <x:c r="I21" s="40" t="n">
        <x:v>4</x:v>
      </x:c>
      <x:c r="J21" s="40" t="n">
        <x:v>4</x:v>
      </x:c>
      <x:c r="K21" s="44" t="n">
        <x:f>IF(OR(I21="",J21=""),"",I21*J21)</x:f>
        <x:v>16</x:v>
      </x:c>
      <x:c r="L21" s="44" t="str">
        <x:f>IF(K21="","",IF(K21&lt;=4,"Çok Düşük",IF(K21&lt;=8,"Düşük",IF(K21&lt;=14,"Orta",IF(K21&lt;=19,"Yüksek","Çok Yüksek")))))</x:f>
        <x:v>Yüksek</x:v>
      </x:c>
      <x:c r="M21" s="40" t="str">
        <x:v>Kontrol Etmek</x:v>
      </x:c>
      <x:c r="N21" s="34" t="str">
        <x:v>YGG gündemini, hedef ve gösterge izleme çizelgesini oluşturmak; karar izleme toplantısı ve kanıt takip sistemi kurmak</x:v>
      </x:c>
      <x:c r="O21" s="34" t="str">
        <x:v>Merkez Müdürü; kalite sorumlusu</x:v>
      </x:c>
      <x:c r="P21" s="34" t="str">
        <x:v>Yönetimce belirlenecek</x:v>
      </x:c>
      <x:c r="Q21" s="34" t="str">
        <x:v>Gerçekleştirilen YGG ve takip edilen karar oranı</x:v>
      </x:c>
      <x:c r="R21" s="34" t="str">
        <x:v>YGG tutanağı; hedef izleme raporu; aksiyon tablosu</x:v>
      </x:c>
      <x:c r="S21" s="42"/>
      <x:c r="T21" s="42"/>
      <x:c r="U21" s="46" t="str">
        <x:f>IF(OR(S21="",T21=""),"",S21*T21)</x:f>
      </x:c>
      <x:c r="V21" s="46" t="str">
        <x:f>IF(U21="","",IF(U21&lt;=4,"Çok Düşük",IF(U21&lt;=8,"Düşük",IF(U21&lt;=14,"Orta",IF(U21&lt;=19,"Yüksek","Çok Yüksek")))))</x:f>
      </x:c>
      <x:c r="W21" s="42"/>
      <x:c r="X21" s="34" t="str">
        <x:v>Önlemler uygulanıp kanıtlanınca değerlendirilecek.</x:v>
      </x:c>
      <x:c r="Y21" s="34" t="str">
        <x:v>6 aylık / yıllık</x:v>
      </x:c>
      <x:c r="Z21" s="34" t="str">
        <x:v>Veriye dayalı yönetim</x:v>
      </x:c>
    </x:row>
    <x:row r="22" ht="95" customHeight="1">
      <x:c r="A22" s="38" t="n">
        <x:v>18</x:v>
      </x:c>
      <x:c r="B22" s="38" t="str">
        <x:v>HRÜ-HDAM</x:v>
      </x:c>
      <x:c r="C22" s="38" t="str">
        <x:v>14.10.2026 / taslak</x:v>
      </x:c>
      <x:c r="D22" s="38" t="str">
        <x:v>Dokümanların farklı revizyonlarının kullanılmasının hatalı işlem doğurması</x:v>
      </x:c>
      <x:c r="E22" s="38" t="str">
        <x:v>FRM-0304 / FRM-0305 dosya içi ve dosya adı kod farkları; LST-0002 soru 19–23</x:v>
      </x:c>
      <x:c r="F22" s="38" t="str">
        <x:v>Ön değerlendirme hipotezi: Ana doküman listesi, sürüm yayımı ve eski sürüm arşiv kontrolünün eksikliği</x:v>
      </x:c>
      <x:c r="G22" s="38" t="str">
        <x:v>Kalite Güvencesi</x:v>
      </x:c>
      <x:c r="H22" s="38" t="str">
        <x:v>Güncel, onaylı doküman kullanımının güvence altına alınması</x:v>
      </x:c>
      <x:c r="I22" s="40" t="n">
        <x:v>4</x:v>
      </x:c>
      <x:c r="J22" s="40" t="n">
        <x:v>4</x:v>
      </x:c>
      <x:c r="K22" s="44" t="n">
        <x:f>IF(OR(I22="",J22=""),"",I22*J22)</x:f>
        <x:v>16</x:v>
      </x:c>
      <x:c r="L22" s="44" t="str">
        <x:f>IF(K22="","",IF(K22&lt;=4,"Çok Düşük",IF(K22&lt;=8,"Düşük",IF(K22&lt;=14,"Orta",IF(K22&lt;=19,"Yüksek","Çok Yüksek")))))</x:f>
        <x:v>Yüksek</x:v>
      </x:c>
      <x:c r="M22" s="40" t="str">
        <x:v>Kontrol Etmek</x:v>
      </x:c>
      <x:c r="N22" s="38" t="str">
        <x:v>Tekil doküman ana listesi ve yayın kontrolü oluşturmak; kod/revizyon uyuşmazlıklarını düzeltmek; eski kopyaları kaldırmak</x:v>
      </x:c>
      <x:c r="O22" s="38" t="str">
        <x:v>Kalite sorumlusu; belge sahipleri</x:v>
      </x:c>
      <x:c r="P22" s="38" t="str">
        <x:v>Yönetimce belirlenecek</x:v>
      </x:c>
      <x:c r="Q22" s="38" t="str">
        <x:v>Güncel kod/revizyonu doğrulanan belge oranı (%)</x:v>
      </x:c>
      <x:c r="R22" s="38" t="str">
        <x:v>Doküman ana listesi; revizyon/onay kayıtları</x:v>
      </x:c>
      <x:c r="S22" s="42"/>
      <x:c r="T22" s="42"/>
      <x:c r="U22" s="46" t="str">
        <x:f>IF(OR(S22="",T22=""),"",S22*T22)</x:f>
      </x:c>
      <x:c r="V22" s="46" t="str">
        <x:f>IF(U22="","",IF(U22&lt;=4,"Çok Düşük",IF(U22&lt;=8,"Düşük",IF(U22&lt;=14,"Orta",IF(U22&lt;=19,"Yüksek","Çok Yüksek")))))</x:f>
      </x:c>
      <x:c r="W22" s="42"/>
      <x:c r="X22" s="38" t="str">
        <x:v>Önlemler uygulanıp kanıtlanınca değerlendirilecek.</x:v>
      </x:c>
      <x:c r="Y22" s="38" t="str">
        <x:v>3 aylık / her revizyonda</x:v>
      </x:c>
      <x:c r="Z22" s="38" t="str">
        <x:v>Kayıt bütünlüğü ve hızlı erişim</x:v>
      </x:c>
    </x:row>
    <x:row r="23" ht="95" customHeight="1">
      <x:c r="A23" s="34" t="n">
        <x:v>19</x:v>
      </x:c>
      <x:c r="B23" s="34" t="str">
        <x:v>HRÜ-HDAM</x:v>
      </x:c>
      <x:c r="C23" s="34" t="str">
        <x:v>14.10.2026 / taslak</x:v>
      </x:c>
      <x:c r="D23" s="34" t="str">
        <x:v>Risk/fırsat analizinin güncellenmemesi veya aksiyonların kapanmaması</x:v>
      </x:c>
      <x:c r="E23" s="34" t="str">
        <x:v>LST-0002 iç tetkik soruları 8–10; FRM-0348 örneği</x:v>
      </x:c>
      <x:c r="F23" s="34" t="str">
        <x:v>Ön değerlendirme hipotezi: Birim bazlı risk sorumluluğu ve izleme döngüsünün net olmaması</x:v>
      </x:c>
      <x:c r="G23" s="34" t="str">
        <x:v>Kalite Güvencesi</x:v>
      </x:c>
      <x:c r="H23" s="34" t="str">
        <x:v>Risklerin düzenli değerlendirilmesi ve kontrol tedbirlerinin izlenmesi</x:v>
      </x:c>
      <x:c r="I23" s="40" t="n">
        <x:v>4</x:v>
      </x:c>
      <x:c r="J23" s="40" t="n">
        <x:v>4</x:v>
      </x:c>
      <x:c r="K23" s="44" t="n">
        <x:f>IF(OR(I23="",J23=""),"",I23*J23)</x:f>
        <x:v>16</x:v>
      </x:c>
      <x:c r="L23" s="44" t="str">
        <x:f>IF(K23="","",IF(K23&lt;=4,"Çok Düşük",IF(K23&lt;=8,"Düşük",IF(K23&lt;=14,"Orta",IF(K23&lt;=19,"Yüksek","Çok Yüksek")))))</x:f>
        <x:v>Yüksek</x:v>
      </x:c>
      <x:c r="M23" s="40" t="str">
        <x:v>Kontrol Etmek</x:v>
      </x:c>
      <x:c r="N23" s="34" t="str">
        <x:v>FRM-0348 uyumlu risk kayıtlarını onaya sunmak, düzenli gözden geçirme ve artık risk doğrulama aşamalarını tanımlamak</x:v>
      </x:c>
      <x:c r="O23" s="34" t="str">
        <x:v>Merkez Müdürü; kalite sorumluları; süreç sahipleri</x:v>
      </x:c>
      <x:c r="P23" s="34" t="str">
        <x:v>Yönetimce belirlenecek</x:v>
      </x:c>
      <x:c r="Q23" s="34" t="str">
        <x:v>Termininde güncellenen risk kaydı oranı (%)</x:v>
      </x:c>
      <x:c r="R23" s="34" t="str">
        <x:v>Risk analizi; aksiyon kanıtları; toplantı kayıtları</x:v>
      </x:c>
      <x:c r="S23" s="42"/>
      <x:c r="T23" s="42"/>
      <x:c r="U23" s="46" t="str">
        <x:f>IF(OR(S23="",T23=""),"",S23*T23)</x:f>
      </x:c>
      <x:c r="V23" s="46" t="str">
        <x:f>IF(U23="","",IF(U23&lt;=4,"Çok Düşük",IF(U23&lt;=8,"Düşük",IF(U23&lt;=14,"Orta",IF(U23&lt;=19,"Yüksek","Çok Yüksek")))))</x:f>
      </x:c>
      <x:c r="W23" s="42"/>
      <x:c r="X23" s="34" t="str">
        <x:v>Önlemler uygulanıp kanıtlanınca değerlendirilecek.</x:v>
      </x:c>
      <x:c r="Y23" s="34" t="str">
        <x:v>6 aylık</x:v>
      </x:c>
      <x:c r="Z23" s="34" t="str">
        <x:v>Önleyici kalite kültürünün güçlenmesi</x:v>
      </x:c>
    </x:row>
    <x:row r="24" ht="95" customHeight="1">
      <x:c r="A24" s="38" t="n">
        <x:v>20</x:v>
      </x:c>
      <x:c r="B24" s="38" t="str">
        <x:v>HRÜ-HDAM</x:v>
      </x:c>
      <x:c r="C24" s="38" t="str">
        <x:v>14.10.2026 / taslak</x:v>
      </x:c>
      <x:c r="D24" s="38" t="str">
        <x:v>Personelin kalite ve biyogüvenlik bilgilendirme planına katılamaması</x:v>
      </x:c>
      <x:c r="E24" s="38" t="str">
        <x:v>LST-0002 iç tetkik soruları 15–17; eğitim planı taslağı</x:v>
      </x:c>
      <x:c r="F24" s="38" t="str">
        <x:v>Ön değerlendirme hipotezi: İhtiyaç, dönem ve görev bazında eğitim planı/katılım kaydının sistematik olmaması</x:v>
      </x:c>
      <x:c r="G24" s="38" t="str">
        <x:v>Kalite Güvencesi</x:v>
      </x:c>
      <x:c r="H24" s="38" t="str">
        <x:v>Personelin kritik KYS ve biyogüvenlik görevlerinde güncel bilgiye sahip olması</x:v>
      </x:c>
      <x:c r="I24" s="40" t="n">
        <x:v>3</x:v>
      </x:c>
      <x:c r="J24" s="40" t="n">
        <x:v>3</x:v>
      </x:c>
      <x:c r="K24" s="44" t="n">
        <x:f>IF(OR(I24="",J24=""),"",I24*J24)</x:f>
        <x:v>9</x:v>
      </x:c>
      <x:c r="L24" s="44" t="str">
        <x:f>IF(K24="","",IF(K24&lt;=4,"Çok Düşük",IF(K24&lt;=8,"Düşük",IF(K24&lt;=14,"Orta",IF(K24&lt;=19,"Yüksek","Çok Yüksek")))))</x:f>
        <x:v>Orta</x:v>
      </x:c>
      <x:c r="M24" s="40" t="str">
        <x:v>Kontrol Etmek</x:v>
      </x:c>
      <x:c r="N24" s="38" t="str">
        <x:v>Yıllık eğitim ihtiyaç analizi oluşturmak; eğitim programı, katılım ve öğrenme değerlendirme kanıtlarını tutmak</x:v>
      </x:c>
      <x:c r="O24" s="38" t="str">
        <x:v>Merkez Müdürlüğü; kalite sorumlusu; eğitmen</x:v>
      </x:c>
      <x:c r="P24" s="38" t="str">
        <x:v>Yönetimce belirlenecek</x:v>
      </x:c>
      <x:c r="Q24" s="38" t="str">
        <x:v>Planlanan eğitim oturumu gerçekleşme oranı (%)</x:v>
      </x:c>
      <x:c r="R24" s="38" t="str">
        <x:v>Eğitim planı; katılım imzaları; değerlendirme kayıtları</x:v>
      </x:c>
      <x:c r="S24" s="42"/>
      <x:c r="T24" s="42"/>
      <x:c r="U24" s="46" t="str">
        <x:f>IF(OR(S24="",T24=""),"",S24*T24)</x:f>
      </x:c>
      <x:c r="V24" s="46" t="str">
        <x:f>IF(U24="","",IF(U24&lt;=4,"Çok Düşük",IF(U24&lt;=8,"Düşük",IF(U24&lt;=14,"Orta",IF(U24&lt;=19,"Yüksek","Çok Yüksek")))))</x:f>
      </x:c>
      <x:c r="W24" s="42"/>
      <x:c r="X24" s="38" t="str">
        <x:v>Önlemler uygulanıp kanıtlanınca değerlendirilecek.</x:v>
      </x:c>
      <x:c r="Y24" s="38" t="str">
        <x:v>Yıllık</x:v>
      </x:c>
      <x:c r="Z24" s="38" t="str">
        <x:v>Yetkinlik ve kurumsal farkındalık artışı</x:v>
      </x:c>
    </x:row>
    <x:row r="25" ht="95" customHeight="1">
      <x:c r="A25" s="34" t="n">
        <x:v>21</x:v>
      </x:c>
      <x:c r="B25" s="34" t="str">
        <x:v>HRÜ-HDAM</x:v>
      </x:c>
      <x:c r="C25" s="34" t="str">
        <x:v>14.10.2026 / taslak</x:v>
      </x:c>
      <x:c r="D25" s="34" t="str">
        <x:v>Yetkisiz giriş veya tesis güvenliğine ilişkin süreçlerin aksaması</x:v>
      </x:c>
      <x:c r="E25" s="34" t="str">
        <x:v>Erişim/güvenlik iyileştirme yazıları; giriş kayıtları</x:v>
      </x:c>
      <x:c r="F25" s="34" t="str">
        <x:v>Ön değerlendirme hipotezi: Erişim yetkisi ve teknik arıza bildirimlerinin yeterince izlenmemesi</x:v>
      </x:c>
      <x:c r="G25" s="34" t="str">
        <x:v>İdari ve Teknik Destek</x:v>
      </x:c>
      <x:c r="H25" s="34" t="str">
        <x:v>Tesis alanlarına kontrollü, yetkili ve güvenli erişim</x:v>
      </x:c>
      <x:c r="I25" s="40" t="n">
        <x:v>4</x:v>
      </x:c>
      <x:c r="J25" s="40" t="n">
        <x:v>3</x:v>
      </x:c>
      <x:c r="K25" s="44" t="n">
        <x:f>IF(OR(I25="",J25=""),"",I25*J25)</x:f>
        <x:v>12</x:v>
      </x:c>
      <x:c r="L25" s="44" t="str">
        <x:f>IF(K25="","",IF(K25&lt;=4,"Çok Düşük",IF(K25&lt;=8,"Düşük",IF(K25&lt;=14,"Orta",IF(K25&lt;=19,"Yüksek","Çok Yüksek")))))</x:f>
        <x:v>Orta</x:v>
      </x:c>
      <x:c r="M25" s="40" t="str">
        <x:v>Kontrol Etmek</x:v>
      </x:c>
      <x:c r="N25" s="34" t="str">
        <x:v>Erişim yetkisi güncelleme, arıza bildirimi ve teknik düzeltme taleplerini kayıtlarla izlemek; bilgi paylaşımını kısıtlamak</x:v>
      </x:c>
      <x:c r="O25" s="34" t="str">
        <x:v>Merkez Müdürlüğü; güvenlik ve teknik birimler</x:v>
      </x:c>
      <x:c r="P25" s="34" t="str">
        <x:v>Yönetimce belirlenecek</x:v>
      </x:c>
      <x:c r="Q25" s="34" t="str">
        <x:v>Süresinde değerlendirilen erişim/güvenlik talebi oranı (%)</x:v>
      </x:c>
      <x:c r="R25" s="34" t="str">
        <x:v>Yetki kayıtları; teknik talep/sonuç yazıları</x:v>
      </x:c>
      <x:c r="S25" s="42"/>
      <x:c r="T25" s="42"/>
      <x:c r="U25" s="46" t="str">
        <x:f>IF(OR(S25="",T25=""),"",S25*T25)</x:f>
      </x:c>
      <x:c r="V25" s="46" t="str">
        <x:f>IF(U25="","",IF(U25&lt;=4,"Çok Düşük",IF(U25&lt;=8,"Düşük",IF(U25&lt;=14,"Orta",IF(U25&lt;=19,"Yüksek","Çok Yüksek")))))</x:f>
      </x:c>
      <x:c r="W25" s="42"/>
      <x:c r="X25" s="34" t="str">
        <x:v>Önlemler uygulanıp kanıtlanınca değerlendirilecek.</x:v>
      </x:c>
      <x:c r="Y25" s="34" t="str">
        <x:v>3 aylık</x:v>
      </x:c>
      <x:c r="Z25" s="34" t="str">
        <x:v>Kurumsal güvenlik ve izlenebilirlik</x:v>
      </x:c>
    </x:row>
  </x:sheetData>
  <x:mergeCells>
    <x:mergeCell ref="A1:Z1"/>
    <x:mergeCell ref="A2:Z2"/>
    <x:mergeCell ref="I3:M3"/>
    <x:mergeCell ref="N3:R3"/>
    <x:mergeCell ref="S3:Z3"/>
  </x:mergeCells>
  <x:conditionalFormatting sqref="K5:K25">
    <x:cfRule type="colorScale" priority="1">
      <x:colorScale>
        <x:cfvo type="min"/>
        <x:cfvo type="percentile" val="50"/>
        <x:cfvo type="max"/>
        <x:color rgb="FFDBF4E6"/>
        <x:color rgb="FFFFEDB3"/>
        <x:color rgb="FFF5B6B6"/>
      </x:colorScale>
    </x:cfRule>
  </x:conditionalFormatting>
  <x:conditionalFormatting sqref="U5:U25">
    <x:cfRule type="colorScale" priority="2">
      <x:colorScale>
        <x:cfvo type="min"/>
        <x:cfvo type="percentile" val="50"/>
        <x:cfvo type="max"/>
        <x:color rgb="FFDBF4E6"/>
        <x:color rgb="FFFFEDB3"/>
        <x:color rgb="FFF5B6B6"/>
      </x:colorScale>
    </x:cfRule>
  </x:conditionalFormatting>
  <x:dataValidations count="2">
    <x:dataValidation type="whole" operator="between" sqref="I5:J25">
      <x:formula1>1</x:formula1>
      <x:formula2>5</x:formula2>
    </x:dataValidation>
    <x:dataValidation type="whole" operator="between" sqref="S5:T25">
      <x:formula1>1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6" hidden="0" customWidth="1"/>
    <x:col min="3" max="3" width="50" hidden="0" customWidth="1"/>
    <x:col min="4" max="4" width="5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42" customHeight="1">
      <x:c r="A1" s="4" t="str">
        <x:v>HDAM | RİSK ANALİZİ — YÖNETİM ÖZETİ</x:v>
      </x:c>
      <x:c r="B1" s="4"/>
      <x:c r="C1" s="4"/>
      <x:c r="D1" s="4"/>
      <x:c r="E1" s="3"/>
      <x:c r="F1" s="3"/>
      <x:c r="G1" s="3"/>
      <x:c r="H1" s="3"/>
      <x:c r="I1" s="3"/>
      <x:c r="J1" s="3"/>
    </x:row>
    <x:row r="2" ht="50" customHeight="1">
      <x:c r="A2" s="76" t="str">
        <x:v>ÖN DEĞERLENDİRME | 21 risk önerisi • Risk puanları yönetimce onaylanmadan resmî değildir • Artık risk alanları kanıt sonrası doldurulacaktır</x:v>
      </x:c>
      <x:c r="B2" s="76"/>
      <x:c r="C2" s="76"/>
      <x:c r="D2" s="76"/>
      <x:c r="E2" s="9"/>
      <x:c r="F2" s="9"/>
      <x:c r="G2" s="9"/>
      <x:c r="H2" s="9"/>
      <x:c r="I2" s="9"/>
      <x:c r="J2" s="9"/>
    </x:row>
    <x:row r="4" ht="32" customHeight="1">
      <x:c r="A4" s="51" t="str">
        <x:v>Gösterge</x:v>
      </x:c>
      <x:c r="B4" s="51" t="str">
        <x:v>Değer</x:v>
      </x:c>
      <x:c r="C4" s="51" t="str">
        <x:v>Durum / Açıklama</x:v>
      </x:c>
      <x:c r="D4" s="51" t="str">
        <x:v>Kaynak</x:v>
      </x:c>
    </x:row>
    <x:row r="5" ht="32" customHeight="1">
      <x:c r="A5" s="55" t="str">
        <x:v>Kayıtlı risk başlığı</x:v>
      </x:c>
      <x:c r="B5" s="69" t="n">
        <x:f>COUNTA('HDAM RİSK ANALİZİ'!D5:D25)</x:f>
        <x:v>21</x:v>
      </x:c>
      <x:c r="C5" s="55" t="str">
        <x:v>Taslak risk envanteri</x:v>
      </x:c>
      <x:c r="D5" s="55" t="str">
        <x:v>HDAM RİSK ANALİZİ</x:v>
      </x:c>
    </x:row>
    <x:row r="6" ht="32" customHeight="1">
      <x:c r="A6" s="55" t="str">
        <x:v>Ön değerlendirmede çok yüksek</x:v>
      </x:c>
      <x:c r="B6" s="69" t="n">
        <x:f>COUNTIF('HDAM RİSK ANALİZİ'!L5:L25,"Çok Yüksek")</x:f>
        <x:v>0</x:v>
      </x:c>
      <x:c r="C6" s="55" t="str">
        <x:v>Onay öncesi sınıflama</x:v>
      </x:c>
      <x:c r="D6" s="55" t="str">
        <x:v>K ve L sütunları</x:v>
      </x:c>
    </x:row>
    <x:row r="7" ht="32" customHeight="1">
      <x:c r="A7" s="55" t="str">
        <x:v>Ön değerlendirmede yüksek</x:v>
      </x:c>
      <x:c r="B7" s="69" t="n">
        <x:f>COUNTIF('HDAM RİSK ANALİZİ'!L5:L25,"Yüksek")</x:f>
        <x:v>9</x:v>
      </x:c>
      <x:c r="C7" s="55" t="str">
        <x:v>Onay öncesi sınıflama</x:v>
      </x:c>
      <x:c r="D7" s="55" t="str">
        <x:v>K ve L sütunları</x:v>
      </x:c>
    </x:row>
    <x:row r="8" ht="32" customHeight="1">
      <x:c r="A8" s="55" t="str">
        <x:v>Ön değerlendirmede orta</x:v>
      </x:c>
      <x:c r="B8" s="69" t="n">
        <x:f>COUNTIF('HDAM RİSK ANALİZİ'!L5:L25,"Orta")</x:f>
        <x:v>12</x:v>
      </x:c>
      <x:c r="C8" s="55" t="str">
        <x:v>Onay öncesi sınıflama</x:v>
      </x:c>
      <x:c r="D8" s="55" t="str">
        <x:v>K ve L sütunları</x:v>
      </x:c>
    </x:row>
    <x:row r="9" ht="32" customHeight="1">
      <x:c r="A9" s="55" t="str">
        <x:v>Ön değerlendirmede düşük/çok düşük</x:v>
      </x:c>
      <x:c r="B9" s="69" t="n">
        <x:f>COUNTIF('HDAM RİSK ANALİZİ'!L5:L25,"Düşük")+COUNTIF('HDAM RİSK ANALİZİ'!L5:L25,"Çok Düşük")</x:f>
        <x:v>0</x:v>
      </x:c>
      <x:c r="C9" s="55" t="str">
        <x:v>Onay öncesi sınıflama</x:v>
      </x:c>
      <x:c r="D9" s="55" t="str">
        <x:v>K ve L sütunları</x:v>
      </x:c>
    </x:row>
    <x:row r="10" ht="32" customHeight="1">
      <x:c r="A10" s="55" t="str">
        <x:v>Artık risk puanlanmış kayıt</x:v>
      </x:c>
      <x:c r="B10" s="69" t="n">
        <x:f>COUNT('HDAM RİSK ANALİZİ'!U5:U25)</x:f>
        <x:v>0</x:v>
      </x:c>
      <x:c r="C10" s="55" t="str">
        <x:v>Gerçek uygulama kanıtlanmadan 0 olmalı</x:v>
      </x:c>
      <x:c r="D10" s="55" t="str">
        <x:v>S–V sütunları</x:v>
      </x:c>
    </x:row>
    <x:row r="13" ht="32" customHeight="1">
      <x:c r="A13" s="51" t="str">
        <x:v>Birim Proses Grubu</x:v>
      </x:c>
      <x:c r="B13" s="51" t="str">
        <x:v>Risk Sayısı</x:v>
      </x:c>
      <x:c r="C13" s="51" t="str">
        <x:v>Üst Düzey Risk Sayısı (≥15)</x:v>
      </x:c>
      <x:c r="D13" s="51" t="str">
        <x:v>Öneri</x:v>
      </x:c>
    </x:row>
    <x:row r="14" ht="37" customHeight="1">
      <x:c r="A14" s="55" t="str">
        <x:v>Ar-Ge</x:v>
      </x:c>
      <x:c r="B14" s="73" t="n">
        <x:f>COUNTIF('HDAM RİSK ANALİZİ'!G5:G25,A14)</x:f>
        <x:v>7</x:v>
      </x:c>
      <x:c r="C14" s="73" t="n">
        <x:f>COUNTIFS('HDAM RİSK ANALİZİ'!G5:G25,A14,'HDAM RİSK ANALİZİ'!K5:K25,"&gt;=15")</x:f>
        <x:v>2</x:v>
      </x:c>
      <x:c r="D14" s="55" t="str">
        <x:v>Etik onay, hayvan refahı, tedarik ve araştırma takibi</x:v>
      </x:c>
    </x:row>
    <x:row r="15" ht="37" customHeight="1">
      <x:c r="A15" s="55" t="str">
        <x:v>İdari ve Teknik Destek</x:v>
      </x:c>
      <x:c r="B15" s="73" t="n">
        <x:f>COUNTIF('HDAM RİSK ANALİZİ'!G5:G25,A15)</x:f>
        <x:v>9</x:v>
      </x:c>
      <x:c r="C15" s="73" t="n">
        <x:f>COUNTIFS('HDAM RİSK ANALİZİ'!G5:G25,A15,'HDAM RİSK ANALİZİ'!K5:K25,"&gt;=15")</x:f>
        <x:v>3</x:v>
      </x:c>
      <x:c r="D15" s="55" t="str">
        <x:v>Tesis güvenliği, biyogüvenlik, bakım, stok ve personel</x:v>
      </x:c>
    </x:row>
    <x:row r="16" ht="37" customHeight="1">
      <x:c r="A16" s="55" t="str">
        <x:v>Kalite Güvencesi</x:v>
      </x:c>
      <x:c r="B16" s="73" t="n">
        <x:f>COUNTIF('HDAM RİSK ANALİZİ'!G5:G25,A16)</x:f>
        <x:v>5</x:v>
      </x:c>
      <x:c r="C16" s="73" t="n">
        <x:f>COUNTIFS('HDAM RİSK ANALİZİ'!G5:G25,A16,'HDAM RİSK ANALİZİ'!K5:K25,"&gt;=15")</x:f>
        <x:v>4</x:v>
      </x:c>
      <x:c r="D16" s="55" t="str">
        <x:v>YGG, doküman kontrolü, düzeltici faaliyet ve risk izleme</x:v>
      </x:c>
    </x:row>
    <x:row r="19" ht="48" customHeight="1">
      <x:c r="A19" s="76" t="str">
        <x:v>ÖNEMLİ: Bu özet onaylı denetim sonucu değildir. Başlangıç etki/olasılık puanları örnek önceliklendirme için hazırlanmıştır; risk sahibi doğrulamalıdır.</x:v>
      </x:c>
      <x:c r="B19" s="76"/>
      <x:c r="C19" s="76"/>
      <x:c r="D19" s="76"/>
      <x:c r="E19" s="76"/>
      <x:c r="F19" s="76"/>
      <x:c r="G19" s="76"/>
      <x:c r="H19" s="76"/>
      <x:c r="I19" s="76"/>
      <x:c r="J19" s="76"/>
    </x:row>
    <x:row r="21" ht="48" customHeight="1">
      <x:c r="A21" s="80" t="str">
        <x:v>Artık risk: Yalnızca aksiyonun uygulandığı, kanıtlandığı ve yeniden ölçüldüğü durumlarda S–T sütunlarına değer girilir.</x:v>
      </x:c>
      <x:c r="B21" s="80"/>
      <x:c r="C21" s="80"/>
      <x:c r="D21" s="80"/>
      <x:c r="E21" s="80"/>
      <x:c r="F21" s="80"/>
      <x:c r="G21" s="80"/>
      <x:c r="H21" s="80"/>
      <x:c r="I21" s="80"/>
      <x:c r="J21" s="80"/>
    </x:row>
  </x:sheetData>
  <x:mergeCells>
    <x:mergeCell ref="A1:D1"/>
    <x:mergeCell ref="A2:D2"/>
    <x:mergeCell ref="A19:D19"/>
    <x:mergeCell ref="A21:D21"/>
  </x:mergeCells>
  <x:pageMargins left="0.7" right="0.7" top="0.75" bottom="0.75" header="0.3" footer="0.3"/>
</x:worksheet>
</file>